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zlimon\Documents\ZULMA\NUEVA ENTIDAD\SECRETARIA\ADMON 2021-2024\PROGRAMAC Y PPTO\MIR 2023\MIR final 2023\III TRIM 2023\"/>
    </mc:Choice>
  </mc:AlternateContent>
  <xr:revisionPtr revIDLastSave="0" documentId="13_ncr:1_{8BFEB32A-7534-454A-B273-5FFA5848B6A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MIR" sheetId="1" r:id="rId1"/>
    <sheet name="FIN" sheetId="29" r:id="rId2"/>
    <sheet name="COMPONENTE 1" sheetId="4" r:id="rId3"/>
    <sheet name="ACTIVIDAD 1.1 " sheetId="18" r:id="rId4"/>
    <sheet name="ACTIVIDAD 1.2" sheetId="6" r:id="rId5"/>
    <sheet name="ACTIVIDAD 1.3" sheetId="8" r:id="rId6"/>
    <sheet name="ACTIVIDAD 1.4 " sheetId="9" r:id="rId7"/>
    <sheet name="COMPONENTE 2" sheetId="10" r:id="rId8"/>
    <sheet name="ACTIVIDAD 2.1 " sheetId="11" r:id="rId9"/>
    <sheet name="ACTIVIDAD 2.2" sheetId="12" r:id="rId10"/>
    <sheet name="COMPONENTE 3" sheetId="13" r:id="rId11"/>
    <sheet name="ACTIVIDAD 3.1" sheetId="14" r:id="rId12"/>
    <sheet name="ACTIVIDAD 3.2" sheetId="15" r:id="rId13"/>
    <sheet name="COMPONENTE 4" sheetId="16" r:id="rId14"/>
    <sheet name="ACTIVIDAD 4.1" sheetId="17" r:id="rId15"/>
    <sheet name="ACTIVIDAD 4.2" sheetId="30" r:id="rId16"/>
  </sheets>
  <definedNames>
    <definedName name="_xlnm.Print_Titles" localSheetId="0">MIR!$9:$9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6" l="1"/>
  <c r="H31" i="30"/>
  <c r="F33" i="30"/>
  <c r="F31" i="30"/>
  <c r="F31" i="13"/>
  <c r="F31" i="15"/>
  <c r="F31" i="14"/>
  <c r="F31" i="10"/>
  <c r="F31" i="12"/>
  <c r="F31" i="11"/>
  <c r="D37" i="4"/>
  <c r="F37" i="4"/>
  <c r="F31" i="9"/>
  <c r="E37" i="4"/>
  <c r="E33" i="6" l="1"/>
  <c r="D33" i="18"/>
  <c r="E31" i="30" l="1"/>
  <c r="E33" i="30" s="1"/>
  <c r="E26" i="30"/>
  <c r="E31" i="15"/>
  <c r="E31" i="13" s="1"/>
  <c r="E31" i="14"/>
  <c r="E31" i="12"/>
  <c r="E31" i="11"/>
  <c r="E31" i="10"/>
  <c r="E31" i="9"/>
  <c r="D31" i="30"/>
  <c r="D31" i="15"/>
  <c r="D31" i="14"/>
  <c r="D31" i="13" l="1"/>
  <c r="D33" i="30"/>
  <c r="H32" i="30"/>
  <c r="H33" i="30" s="1"/>
  <c r="G33" i="17"/>
  <c r="F33" i="17"/>
  <c r="E33" i="17"/>
  <c r="D33" i="17"/>
  <c r="H32" i="17"/>
  <c r="G33" i="16"/>
  <c r="F33" i="16"/>
  <c r="E33" i="16"/>
  <c r="D33" i="16"/>
  <c r="H32" i="16"/>
  <c r="D26" i="16"/>
  <c r="G33" i="15"/>
  <c r="F33" i="15"/>
  <c r="E33" i="15"/>
  <c r="D33" i="15"/>
  <c r="H32" i="15"/>
  <c r="G33" i="14"/>
  <c r="F33" i="14"/>
  <c r="E33" i="14"/>
  <c r="D33" i="14"/>
  <c r="H32" i="14"/>
  <c r="D26" i="14"/>
  <c r="G26" i="13"/>
  <c r="F26" i="13"/>
  <c r="E26" i="13"/>
  <c r="D26" i="13"/>
  <c r="H25" i="13"/>
  <c r="H24" i="13"/>
  <c r="H26" i="13" s="1"/>
  <c r="H32" i="13"/>
  <c r="E33" i="13"/>
  <c r="G33" i="13"/>
  <c r="F33" i="13"/>
  <c r="D33" i="13"/>
  <c r="G33" i="12"/>
  <c r="D33" i="12"/>
  <c r="F32" i="12"/>
  <c r="F33" i="12" s="1"/>
  <c r="E32" i="12"/>
  <c r="H32" i="12" s="1"/>
  <c r="G33" i="11"/>
  <c r="F33" i="11"/>
  <c r="E33" i="11"/>
  <c r="D33" i="11"/>
  <c r="H32" i="11"/>
  <c r="H25" i="10"/>
  <c r="H24" i="10"/>
  <c r="D33" i="10"/>
  <c r="E33" i="10"/>
  <c r="G33" i="10"/>
  <c r="F33" i="10"/>
  <c r="G33" i="9"/>
  <c r="F33" i="9"/>
  <c r="E33" i="9"/>
  <c r="D33" i="9"/>
  <c r="H32" i="9"/>
  <c r="G33" i="8"/>
  <c r="F33" i="8"/>
  <c r="E33" i="8"/>
  <c r="D33" i="8"/>
  <c r="H32" i="8"/>
  <c r="H33" i="8" s="1"/>
  <c r="G33" i="6"/>
  <c r="F33" i="6"/>
  <c r="D33" i="6"/>
  <c r="H32" i="6"/>
  <c r="G33" i="18"/>
  <c r="F33" i="18"/>
  <c r="E33" i="18"/>
  <c r="H32" i="18"/>
  <c r="E33" i="12" l="1"/>
  <c r="H32" i="10"/>
  <c r="D26" i="30"/>
  <c r="H25" i="30"/>
  <c r="H24" i="30"/>
  <c r="H26" i="30" l="1"/>
  <c r="H31" i="18"/>
  <c r="H33" i="18" s="1"/>
  <c r="G26" i="18"/>
  <c r="F26" i="18"/>
  <c r="E26" i="18"/>
  <c r="D26" i="18"/>
  <c r="H25" i="18"/>
  <c r="H24" i="18"/>
  <c r="G26" i="10"/>
  <c r="D26" i="10"/>
  <c r="H25" i="16"/>
  <c r="H24" i="16"/>
  <c r="F25" i="12"/>
  <c r="E25" i="12"/>
  <c r="F24" i="12"/>
  <c r="E24" i="12"/>
  <c r="E26" i="12" s="1"/>
  <c r="H24" i="11"/>
  <c r="H31" i="17"/>
  <c r="H33" i="17" s="1"/>
  <c r="G26" i="17"/>
  <c r="F26" i="17"/>
  <c r="E26" i="17"/>
  <c r="D26" i="17"/>
  <c r="H25" i="17"/>
  <c r="H24" i="17"/>
  <c r="H31" i="16"/>
  <c r="H33" i="16" s="1"/>
  <c r="G26" i="16"/>
  <c r="F26" i="16"/>
  <c r="E26" i="16"/>
  <c r="H31" i="15"/>
  <c r="H33" i="15" s="1"/>
  <c r="G26" i="15"/>
  <c r="F26" i="15"/>
  <c r="E26" i="15"/>
  <c r="D26" i="15"/>
  <c r="H25" i="15"/>
  <c r="H24" i="15"/>
  <c r="H31" i="14"/>
  <c r="H33" i="14" s="1"/>
  <c r="G26" i="14"/>
  <c r="F26" i="14"/>
  <c r="E26" i="14"/>
  <c r="H25" i="14"/>
  <c r="H24" i="14"/>
  <c r="H33" i="13"/>
  <c r="H31" i="12"/>
  <c r="H33" i="12" s="1"/>
  <c r="G26" i="12"/>
  <c r="D26" i="12"/>
  <c r="H31" i="11"/>
  <c r="H33" i="11" s="1"/>
  <c r="G26" i="11"/>
  <c r="F26" i="11"/>
  <c r="E26" i="11"/>
  <c r="D26" i="11"/>
  <c r="H25" i="11"/>
  <c r="H33" i="10"/>
  <c r="H31" i="9"/>
  <c r="H33" i="9" s="1"/>
  <c r="G26" i="9"/>
  <c r="F26" i="9"/>
  <c r="E26" i="9"/>
  <c r="D26" i="9"/>
  <c r="H25" i="9"/>
  <c r="H24" i="9"/>
  <c r="G26" i="8"/>
  <c r="F26" i="8"/>
  <c r="E26" i="8"/>
  <c r="D26" i="8"/>
  <c r="H25" i="8"/>
  <c r="H24" i="8"/>
  <c r="H31" i="6"/>
  <c r="H33" i="6" s="1"/>
  <c r="G26" i="6"/>
  <c r="F26" i="6"/>
  <c r="E26" i="6"/>
  <c r="D26" i="6"/>
  <c r="H25" i="6"/>
  <c r="H24" i="6"/>
  <c r="H26" i="6" l="1"/>
  <c r="H24" i="12"/>
  <c r="H25" i="12"/>
  <c r="H26" i="12" s="1"/>
  <c r="H26" i="16"/>
  <c r="H26" i="18"/>
  <c r="E26" i="10"/>
  <c r="F26" i="10"/>
  <c r="H26" i="17"/>
  <c r="H26" i="15"/>
  <c r="H26" i="14"/>
  <c r="F26" i="12"/>
  <c r="H26" i="11"/>
  <c r="H26" i="9"/>
  <c r="H26" i="8"/>
  <c r="H26" i="10" l="1"/>
</calcChain>
</file>

<file path=xl/sharedStrings.xml><?xml version="1.0" encoding="utf-8"?>
<sst xmlns="http://schemas.openxmlformats.org/spreadsheetml/2006/main" count="1299" uniqueCount="241">
  <si>
    <t>CLAVE DEL Pp</t>
  </si>
  <si>
    <t>CLAVE DE LA UR</t>
  </si>
  <si>
    <t>AÑO</t>
  </si>
  <si>
    <t>NOMBRE DE LA UNIDAD RESPONSABLE (UR)</t>
  </si>
  <si>
    <t>SUPUESTOS</t>
  </si>
  <si>
    <t>NIVEL</t>
  </si>
  <si>
    <t>RESUMEN NARRATIVO (OBJETIVO)</t>
  </si>
  <si>
    <t xml:space="preserve">INDICADORES </t>
  </si>
  <si>
    <t>MEDIOS DE VERIFICACIÓN</t>
  </si>
  <si>
    <t>FIN</t>
  </si>
  <si>
    <t>PROPÓSITO</t>
  </si>
  <si>
    <t>COMPONENTE 1</t>
  </si>
  <si>
    <t>ACTIVIDAD 1.1</t>
  </si>
  <si>
    <t>ACTIVIDAD 1.2</t>
  </si>
  <si>
    <t>ACTIVIDAD 1.3</t>
  </si>
  <si>
    <t>COMPONENTE 2</t>
  </si>
  <si>
    <t>ACTIVIDAD 2.1</t>
  </si>
  <si>
    <t>MATRIZ DE INDICADORES PARA RESULTADOS (MIR)</t>
  </si>
  <si>
    <t>NOMBRE DEL PROGRAMA PRESUPUESTARIO (Pp)</t>
  </si>
  <si>
    <t>MÉTODO DE CÁLCULO</t>
  </si>
  <si>
    <t>UNIDAD DE MEDIDA</t>
  </si>
  <si>
    <t>FRECUENCIA DE MEDICIÓN</t>
  </si>
  <si>
    <t>METAS DEL INDICADOR</t>
  </si>
  <si>
    <t>VARIABLES DEL INDICADOR</t>
  </si>
  <si>
    <t>UNIDAD DE MEDIDA DE LAS VARIABLES</t>
  </si>
  <si>
    <t>TIPO DE OPERACIÓN</t>
  </si>
  <si>
    <t>CALENDARIZACIÓN DE METAS</t>
  </si>
  <si>
    <t>OBSERVACIONES</t>
  </si>
  <si>
    <t>TRIMESTRE 1</t>
  </si>
  <si>
    <t>TRIMESTRE 2</t>
  </si>
  <si>
    <t>TRIMESTRE 3</t>
  </si>
  <si>
    <t>TRIMESTRE 4</t>
  </si>
  <si>
    <t>RESULTADO ESPERADO</t>
  </si>
  <si>
    <t>DEFINICIÓN</t>
  </si>
  <si>
    <t>NOMBRE</t>
  </si>
  <si>
    <t>ELEMENTOS DEL INDICADOR</t>
  </si>
  <si>
    <t>DIMENSIÓN A MEDIR</t>
  </si>
  <si>
    <t>LÍNEA BASE</t>
  </si>
  <si>
    <t>SENTIDO</t>
  </si>
  <si>
    <t>TIPO</t>
  </si>
  <si>
    <t xml:space="preserve">NIVEL DE LA MIR AL QUE CORRESPONDE </t>
  </si>
  <si>
    <t>META ANUAL</t>
  </si>
  <si>
    <t>NO. DEL FRENTE DEL PMD</t>
  </si>
  <si>
    <t>NOMBRE DEL FRENTE DEL PLAN MUNICIPAL DE DESARROLLO (PMD)</t>
  </si>
  <si>
    <t>ELABORÓ</t>
  </si>
  <si>
    <t>VALIDÓ</t>
  </si>
  <si>
    <t>ACTIVIDAD 2.2</t>
  </si>
  <si>
    <t>Organización del archivo histórico municipal y archivo administrativo con el apoyo y colaboración de alguna institución educativa que cuente con la experiencia y conocimientos necesarios en el tema para su resguardo y disposición, y así eficientizar su consulta por parte de las dependencias y la ciudadanía</t>
  </si>
  <si>
    <t>Disminución del acervo a través de la baja documental en el archivo administrativo del gobierno municipal con el apoyo y colaboración de alguna institución educativa que cuente con la experiencia y conocimientos necesarios en el tema, conforme a las disposiciones normativas aplicables</t>
  </si>
  <si>
    <t>Modelo de Justicia Cívica implementado</t>
  </si>
  <si>
    <t>Impartición de capacitaciones a las distintas asociaciones, fundaciones y a la ciudadanía en general, para dar a conocer el nuevo modelo de justicia cívica</t>
  </si>
  <si>
    <t>Difusión del nuevo modelo de justicia cívica en los medios de comunicación y redes sociales</t>
  </si>
  <si>
    <t>Atención a los presuntos infractores presentados en barandilla por Seguridad Pública Municipal, garantizando la transparencia del actuar del policía municipal y los jueces cívicos bajo el respeto de los derechos humanos</t>
  </si>
  <si>
    <t>ACTIVIDAD 1.4</t>
  </si>
  <si>
    <t>Expedición de certificados por médicos legistas a petición de jueces calificadores</t>
  </si>
  <si>
    <t>Expedición de cartas de residencia y buena conducta a todo aquel ciudadano que la solicite</t>
  </si>
  <si>
    <t>Expedición de cartillas del servicio militar nacional</t>
  </si>
  <si>
    <t>COMPONENTE 3</t>
  </si>
  <si>
    <t>ACTIVIDAD 3.1</t>
  </si>
  <si>
    <t>ACTIVIDAD 3.2</t>
  </si>
  <si>
    <t>COMPONENTE 4</t>
  </si>
  <si>
    <t>Realización de reuniones con líderes sociales y entes gubernamentales</t>
  </si>
  <si>
    <t>ACTIVIDAD 4.1</t>
  </si>
  <si>
    <t>Trámites a la ciudadanía brindados</t>
  </si>
  <si>
    <t>Atención ciudadana otorgada</t>
  </si>
  <si>
    <t>Archivo General del Municipio administrado</t>
  </si>
  <si>
    <t xml:space="preserve">Los habitantes del Municipio de Hermosillo actúan con apego a la normatividad </t>
  </si>
  <si>
    <t>Contribuir a la seguridad del Municipio de Hermosillo mediante la aplicación de la normatividad</t>
  </si>
  <si>
    <t>7A</t>
  </si>
  <si>
    <t>Cultura de la Legalidad</t>
  </si>
  <si>
    <t>1 / 5</t>
  </si>
  <si>
    <t>07 / 08</t>
  </si>
  <si>
    <t>Hermosillo en Paz. Casa, colonia y comunidades seguras, ordenadas y en paz. / Hermosillo Ciudadano. Gobierno abierto, conectado y confiable.</t>
  </si>
  <si>
    <t>Secretaría del Ayuntamiento / Tesorería Municipal</t>
  </si>
  <si>
    <t>Variación porcentual de la percepción de inseguridad en el Municipio de Hermosillo</t>
  </si>
  <si>
    <t>Encuesta Nacional de Seguridad Pública Urbana (ENSU). INEGI. 2022 y 2023. Disponible en: https://www.inegi.org.mx/programas/ensu/</t>
  </si>
  <si>
    <t>Variación porcentual de las sanciones emitidas a ciudadanos</t>
  </si>
  <si>
    <t>Porcentaje de cumplimiento en la impartición de capacitaciones en materia del nuevo modelo de justicia cívica</t>
  </si>
  <si>
    <t>Porcentaje de cumplimiento en la difusión del nuevo modelo de justicia cívica</t>
  </si>
  <si>
    <t>Porcentaje de cumplimiento en la realización de informes de atención a infractores presentados en barandilla</t>
  </si>
  <si>
    <t>Porcentaje de cumplimiento en la expedición de certificados por médicos legistas</t>
  </si>
  <si>
    <t>Porcentaje de cumplimiento en la expedición de documentos por trámites brindados a la ciudadanía</t>
  </si>
  <si>
    <t>Porcentaje de cumplimiento en la expedición de cartas de residencia y buena conducta</t>
  </si>
  <si>
    <t>Porcentaje de cumplimiento en la expedición de cartillas del servicio militar nacional</t>
  </si>
  <si>
    <t>Porcentaje de cumplimiento en la organización del Archivo General del Municipio</t>
  </si>
  <si>
    <t xml:space="preserve">Porcentaje de cumplimiento en la organización del archivo histórico municipal y archivo administrativo </t>
  </si>
  <si>
    <t>Porcentaje de cumplimiento en la disminución del acervo a través de la baja documental en el archivo administrativo del gobierno municipal</t>
  </si>
  <si>
    <t xml:space="preserve">Porcentaje de cumplimiento en la atención a la ciudadanía, organizaciones o grupos de la comunidad </t>
  </si>
  <si>
    <t>Porcentaje de cumplimiento en la realización de reuniones con líderes sociales y entes gubernamentales</t>
  </si>
  <si>
    <t>Carpeta mensual de  metas 2023 en la Dirección de Servicios de Gobierno.</t>
  </si>
  <si>
    <t>Carpeta mensual de  metas 2023 en el área de archivo municipal, registros en Secretaría del Ayuntamiento.</t>
  </si>
  <si>
    <t>Carpeta mensual de  metas 2023 en la Dirección de Asuntos Políticos, registros en Secretaría del Ayuntamiento.</t>
  </si>
  <si>
    <t>El municipio de Hermosillo impulsará y promocionara a la ciudadanía sobre el nuevo modelo de justicia cívica para todo aquel que lo desconozca.</t>
  </si>
  <si>
    <t>Los habitantes de Hermosillo asistirán a capacitaciones en materia del nuevo modelo de justicia cívica.</t>
  </si>
  <si>
    <t>Los habitantes de Hermosillo tendrán la difusión del nuevo modelo de justicia cívica por medios digitales.</t>
  </si>
  <si>
    <t>1. Los habitantes del Municipio de Hermosillo son detenidos en el momento de estar cometiendo la falta administrativo</t>
  </si>
  <si>
    <t>1. Los jueces calificadores solicitan certificados por médicos legistas.</t>
  </si>
  <si>
    <t>1. Los habitantes del Municipio de Hermosillo solicitan cartas de residencia y de buena conducta y cumplen con los requisitos.
2. Los habitantes del Municipio de Hermosillo solicitan la cartilla del servicio militar nacional y cumplen con los requisitos.</t>
  </si>
  <si>
    <t xml:space="preserve">1. Los habitantes del Municipio de Hermosillo solicitan cartas de residencia y de buena conducta y cumplen con los requisitos.
</t>
  </si>
  <si>
    <t>1. Los habitantes del Municipio de Hermosillo solicitan la cartilla del servicio militar nacional y cumplen con los requisitos.</t>
  </si>
  <si>
    <t xml:space="preserve">1. La Institución Educativa está dispuesta a colaborar en la organización del Archivo General Municipal.                         </t>
  </si>
  <si>
    <t xml:space="preserve">1. La Institución Educativa está dispuesta a colaborar para la disminución del acervo a través de la Baja Documental  </t>
  </si>
  <si>
    <t>1. Los habitantes del municipio de Hermosillo se acercan a la Secretaría del Ayuntamiento a presentar sus demandas.</t>
  </si>
  <si>
    <t>FICHA TÉCNICA DEL INDICADOR DE LA MIR</t>
  </si>
  <si>
    <t xml:space="preserve">1  / 5 </t>
  </si>
  <si>
    <t>Hermosillo en Paz, Casa, Colonia y Comunidades Seguras, Ordenadas y en Paz / Hermosillo Ciudadano, Gobierno Abierto, Conectado y Confiable</t>
  </si>
  <si>
    <t>Secretaría del Ayuntamiento</t>
  </si>
  <si>
    <t>Eficacia</t>
  </si>
  <si>
    <t xml:space="preserve">Porcentaje </t>
  </si>
  <si>
    <t>Trimestral</t>
  </si>
  <si>
    <t>Ascendente</t>
  </si>
  <si>
    <t xml:space="preserve">Gestión </t>
  </si>
  <si>
    <t>Acumulable</t>
  </si>
  <si>
    <t>Porcentaje</t>
  </si>
  <si>
    <t>AVANCE METAS DEL INDICADOR</t>
  </si>
  <si>
    <t xml:space="preserve">1 / 5 </t>
  </si>
  <si>
    <t>N/D</t>
  </si>
  <si>
    <t xml:space="preserve"> </t>
  </si>
  <si>
    <t>Del total de difusiones del nuevo modelo de justicia cívica programadas a realizar, este indicador medirá qué porcentaje se realizaron.</t>
  </si>
  <si>
    <t>A. Número de acciones para difundir el nuevo modelo de justicia cívica realizadas</t>
  </si>
  <si>
    <t>Acciones Realizadas</t>
  </si>
  <si>
    <t>B. Número de acciones para difundir el nuevo modelo de justicia cívica a realizar</t>
  </si>
  <si>
    <t>Hermosillo en Paz. Casa, Colonia y Comunidades Seguras, Ordenadas y en Paz / Hermosillo Ciudadano. Gobierto Abierto, Conectado y Confiable</t>
  </si>
  <si>
    <t>Gestión</t>
  </si>
  <si>
    <t>Componente 4</t>
  </si>
  <si>
    <t>(Numero de informes elaborados/ Numero de informes programados a elaborar)*100</t>
  </si>
  <si>
    <t>Actividad 4.1</t>
  </si>
  <si>
    <t>A. Numero de informes elaborados</t>
  </si>
  <si>
    <t>Informe</t>
  </si>
  <si>
    <t>B. Numero de informes programados a elaborar</t>
  </si>
  <si>
    <t>Del total de certificados por médicos legistas solicitados, este indicador medirá qué porcentaje fueron expedidos.</t>
  </si>
  <si>
    <t>(Número de certificados por médicos legistas expedidos / Número de certificados por médicos legistas solicitados) * 100</t>
  </si>
  <si>
    <t>Actividad 3.1</t>
  </si>
  <si>
    <t>A. Número de certificados por médicos legistas expedidos</t>
  </si>
  <si>
    <t xml:space="preserve">Certificados </t>
  </si>
  <si>
    <t>B. Número de certificados por médicos legistas solicitados</t>
  </si>
  <si>
    <t>(Número de acciones para difundir  el nuevo modelo de justicia cívica realizadas / Número de acciones para difundir  el nuevo modelo de justicia cívica a realizar) * 100</t>
  </si>
  <si>
    <t>Actividad 1.2</t>
  </si>
  <si>
    <t>Actividad 1.3</t>
  </si>
  <si>
    <t>Actividad 1.4</t>
  </si>
  <si>
    <t>ASCENDENTE</t>
  </si>
  <si>
    <t>Estratégico</t>
  </si>
  <si>
    <t>Componente 3</t>
  </si>
  <si>
    <t>Del total de cartas de residencia y buena conducta y cartillas del servicio militar nacional solicitados, este indicador medirá qué porcentaje fueron expedidos.</t>
  </si>
  <si>
    <t>(Número de cartas de residencia y buena conducta y cartillas del servicio militar nacional expedidos / Número de certificados de cartas de residencia y buena conducta; y cartillas del servicio militar nacional solicitados) * 100</t>
  </si>
  <si>
    <t>Componente 2</t>
  </si>
  <si>
    <t xml:space="preserve"> Cartas y cartillas</t>
  </si>
  <si>
    <t>A. Número de cartas de residencia y buena conducta y cartillas del servicio militar nacional expedidos</t>
  </si>
  <si>
    <t>B. Número de Cartas de residencia y buena conducta; y cartillas del servicio militar nacional solicitados</t>
  </si>
  <si>
    <t>Del total de cartas de residencia y buena conducta solicutadas, este indicador medirá qué porcentaje fueron expedidas.</t>
  </si>
  <si>
    <t>(Número de cartas de residencia expedidas + Número de cartas de buena conducta expedidas / Número de cartas de residencia solicitadas + Número de cartas de buena conducta solicitadas) * 100</t>
  </si>
  <si>
    <t>Actividad 3.2</t>
  </si>
  <si>
    <t>A. Número de cartas de residencia expedidas + Número de cartas de buena conducta expedidas</t>
  </si>
  <si>
    <t>Cartas</t>
  </si>
  <si>
    <t>B. Número de cartas de residencia solicitadas + Número de cartas de buena conducta solicitadas</t>
  </si>
  <si>
    <t>Del total de cartillas del servicio militar solicitadas, este indicador medirá qué porcentaje fueron expedidas.</t>
  </si>
  <si>
    <t>(Número de cartillas del servicio militar nacional expedidas / Número de cartillas del servicio militar solicitadas) * 100</t>
  </si>
  <si>
    <t xml:space="preserve">A. Número de cartillas del servicio militar nacional expedidas </t>
  </si>
  <si>
    <t>Cartilla</t>
  </si>
  <si>
    <t>B. Número de cartillas del servicio militar solicitadas</t>
  </si>
  <si>
    <t>Actividad 2.1</t>
  </si>
  <si>
    <t>Actividad 2.2</t>
  </si>
  <si>
    <t>5</t>
  </si>
  <si>
    <t>Hermosillo Ciudadano. Gobierno abierto, conectado y confiable</t>
  </si>
  <si>
    <t>Del total de cajas de archivo histórico municipal y de archivo administrativo programado a organizar o depurar, este indicador medirá qué porcentaje se organizaron o depuraron.</t>
  </si>
  <si>
    <t>Componente 1</t>
  </si>
  <si>
    <t>Cajas</t>
  </si>
  <si>
    <t>(Número de cajas organizadas / Número de cajas programadas a organizar) * 100</t>
  </si>
  <si>
    <t>A. Número de cajas organizadas</t>
  </si>
  <si>
    <t>B. Número de cajas programadas a organizar</t>
  </si>
  <si>
    <t>Del total de atenciones solicitadas por la ciudadanía, organizaciones o grupos de la comunidad, este indicador medirá qué porcentaje fueron otorgadas.</t>
  </si>
  <si>
    <t>(Número de atenciones otorgadas / Número de atenciones solicitadas) * 100</t>
  </si>
  <si>
    <t>A. Número de atenciones otorgadas</t>
  </si>
  <si>
    <t>Atenciones</t>
  </si>
  <si>
    <t>B. Número de atenciones solicitadas</t>
  </si>
  <si>
    <t>Del total de reuniones con líderes sociales y entes gubernamentales programadas a realizar, este indiacdor medirá qué porcentaje se realizaron.</t>
  </si>
  <si>
    <t>(Número de reuniones realizadas / Número de reuniones programadas a realizar) * 100</t>
  </si>
  <si>
    <t>A. Número de reuniones realizadas</t>
  </si>
  <si>
    <t xml:space="preserve">Reunión </t>
  </si>
  <si>
    <t>B. Número de reuniones programadas a realizar</t>
  </si>
  <si>
    <t>(Número de cajas de archivo histórico municipal y de archivo administrativo organizado + Número de cajas dosminuídas del acervo / Número de cajas de archivo histórico municipal y de archivo administrativo programado a organizar+ Número de Cajas del acervo programadas a disminuir) * 100</t>
  </si>
  <si>
    <t>A. Número de cajas de archivo histórico municipal y de archivo administrativo organizado + Número de cajas dosminuídas del acervo</t>
  </si>
  <si>
    <t>B.Número de cajas de archivo histórico municipal y de archivo administrativo programado a organizar+ Número de Cajas del acervo programadas a disminuir</t>
  </si>
  <si>
    <t>Del total de cajas de archivo histórico municipal y archivo administrativo programadas a organizar, este indicador medirá qué porcentaje fueron organizadas.</t>
  </si>
  <si>
    <t>Del total de cajas de archivo  programadas a disminuir del acervo, este indicador medirá qué porcentaje fueron disminuidas.</t>
  </si>
  <si>
    <t>(Número de cajas disminuidas / Número de cajas programadas a disminuir) * 100</t>
  </si>
  <si>
    <t>A. Número de cajas disminuidas</t>
  </si>
  <si>
    <t>B. Número de cajas programadas a disminuir</t>
  </si>
  <si>
    <t>Este indicador medira  el promedio de cumplimiento de las acciones señaladas en las actividades 1.1 a la 1.4.
En el método de cálculo se suma el porcentaje de cumplimiento de las cuatro actividades y se divide entre el total de éstas</t>
  </si>
  <si>
    <t xml:space="preserve">Porcentaje de cumplimiento de Número de capacitaciones en materia del nuevo modelo de justicia cívica impartidas </t>
  </si>
  <si>
    <t>Porcentaje de cumplimiento de Número de difusiones del nuevo modelo de justicia cívica realizadas</t>
  </si>
  <si>
    <t>Porcentaje de cumplimiento de Número de atenciones a presntos infractores</t>
  </si>
  <si>
    <t xml:space="preserve"> Porcentaje de cumplimiento de certificados expedidos por médicos legistas</t>
  </si>
  <si>
    <t>C.P. ZULMA KARINA LIMON RAMIREZ</t>
  </si>
  <si>
    <t>ING. FLORENCIO DIAZ ARMENTA</t>
  </si>
  <si>
    <t>ENLACE ADMINISTRATIVO</t>
  </si>
  <si>
    <t>SECRETARIO DEL AYUNTAMIENTO</t>
  </si>
  <si>
    <t>Hermosillo en Paz. Casa, Colonia y Comunidades Seguras, Ordenadas y en Paz / Hermosillo Ciudadano. Gobierno Abierto, Conectado y Confiable</t>
  </si>
  <si>
    <t>Del total de reportes programados a elaborar, este indicador medirá qué porcentaje fueron elaborados.</t>
  </si>
  <si>
    <t>Porcentaje de cumplimiento en la imparticion de capacitaciones en material del nuevo modelo de justicia cívica</t>
  </si>
  <si>
    <t>Del total de capacitaciones  en materia del nuevo modelo de justicia cívica programadas a impartir, este indicador medirá qué porcentaje fueron impartidas.</t>
  </si>
  <si>
    <t>(Número de capacitaciones  en materia del nuevo modelo de justicia cívica impartidas / Número de capacitaciones  en materia del nuevo modelo de justicia cívica programadas a impartir) * 100</t>
  </si>
  <si>
    <t>Actividad 1.1</t>
  </si>
  <si>
    <t>A. Número de capacitaciones  en materia del nuevo modelo de justicia cívica impartidas</t>
  </si>
  <si>
    <t>Capacitaciones</t>
  </si>
  <si>
    <t>B. Número de capacitaciones  en materia del nuevo modelo de justicia cívica programadas a impartir</t>
  </si>
  <si>
    <t>Anual</t>
  </si>
  <si>
    <t>Descendente</t>
  </si>
  <si>
    <t>Carpeta mensual de  metas 2023 en la Dirección de Inspección y Vigilancia, registros en Tesorería 2023.</t>
  </si>
  <si>
    <t>Este indicador medirá la variación porcentual de la percepción de inseguridad en el Municipio de Hermosillo en 2022 y 2023.</t>
  </si>
  <si>
    <t>(variación porcentual de la percepción de inseguridad en el Municipio de Hermosillo en 2022 / variación porcentual de la percepción de inseguridad en el Municipio de Hermosillo en 2023) - 1 * 100</t>
  </si>
  <si>
    <t>Tasa de variación</t>
  </si>
  <si>
    <t>Variación porcentual de la percepción de inseguridad en el Municipio de Hermosillo en 2022</t>
  </si>
  <si>
    <t xml:space="preserve">No acumulable </t>
  </si>
  <si>
    <t>ND</t>
  </si>
  <si>
    <t xml:space="preserve">No se cuenta con los datos </t>
  </si>
  <si>
    <t>Variación porcentual de la percepción de inseguridad en el Municipio de Hermosillo en 2023</t>
  </si>
  <si>
    <t>Los habitantes del municipio de Hermosillo se acercan a la Secretaría del Ayuntamiento a presentar sus demandas para cumplir con sus obligaciones</t>
  </si>
  <si>
    <t>Los habitantes del municipio de Hermosillo cumplen las leyes, reglamentos y demás disposiciones normativas vigentes.</t>
  </si>
  <si>
    <t>Promedio simple en la implementación del modelo de justicia cívica</t>
  </si>
  <si>
    <t>(Porcentaje de cumplimiento en la imparticion de capacitaciones en material del nuevo modelo de justicia cívica+Porcentaje de cumplimiento en la difusión del nuevo modelo de justicia cívica+Porcentaje de cumplimiento en la realización de informes de atención a infractores presentados en barandilla+Porcentaje de cumplimiento en la expedición de certificados por médicos legistas)/4</t>
  </si>
  <si>
    <t>Impartición de capacitaciones a las distintas asociaciones, fundaciones y a la ciudadanía en general, para dar a conocer el nuevo modelo de justicia cívica.</t>
  </si>
  <si>
    <t>ACTIVIDAD 4.2</t>
  </si>
  <si>
    <t>Legalización de Vehículos de Procedencia Extranjera (Repuve)</t>
  </si>
  <si>
    <t>Porcentaje de cumplimiento en la Legalización de Vehículos de Procedencia Extranjera (Repuve)</t>
  </si>
  <si>
    <t>Carpeta mensual de  metas 2023 en la Dirección Operativa, registros en Secretaría del Ayuntamiento.</t>
  </si>
  <si>
    <t>Los habitantes del municipio de Hermosillo que cuentan con un vehiculo extranjero se acerquen a la Secretaría del Ayuntamiento a relizar el trámite para su  legalización</t>
  </si>
  <si>
    <t>Del universo de vehículos registrados programados a legalizar,  este indicador medirá qué porcentaje se legalizaron.</t>
  </si>
  <si>
    <t>(Número de vehículos legalizados / Número de vehículos registrados en la plataforma programados a legalizar) * 100</t>
  </si>
  <si>
    <t>Actividad 4.2</t>
  </si>
  <si>
    <t>A.Número de vehículos legalizados</t>
  </si>
  <si>
    <t xml:space="preserve">Vehículos </t>
  </si>
  <si>
    <t>B.Número de vehículos registrados en la plataforma programados a legalizar</t>
  </si>
  <si>
    <t>Vehículos</t>
  </si>
  <si>
    <t>VALIDO</t>
  </si>
  <si>
    <t>ELABORO</t>
  </si>
  <si>
    <t>________________________________________
ING. FLORENCIO DIAZ ARMENTA
SECRETARIO DEL AYUNTAMIENTO</t>
  </si>
  <si>
    <t>________________________________
C.P. ZULMA KARINA LIMON RAMIREZ
ENLACE ADMINISTRATIVO</t>
  </si>
  <si>
    <t>ESTE NUMERO ESTA EN FUNCION DE LO SOLICITADO POR EL CIUDADANO</t>
  </si>
  <si>
    <t>MARCA DE QUE SOLO ESTE ARCHIVO VOY A RECIBIR</t>
  </si>
  <si>
    <t>Se espera cumplir con esta meta para el mes de Octubre ya que es el cierre anual de registro para precartillas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</si>
</sst>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0_ ;\-0\ "/>
    <numFmt numFmtId="165" formatCode="#,##0_ ;\-#,##0\ "/>
    <numFmt numFmtId="166" formatCode="_-* #,##0_-;\-* #,##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Soberana Sans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CC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61">
    <xf numFmtId="0" fontId="0" fillId="0" borderId="0" xfId="0"/>
    <xf numFmtId="43" fontId="5" fillId="0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9" fontId="5" fillId="0" borderId="1" xfId="2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43" fontId="5" fillId="0" borderId="1" xfId="0" applyNumberFormat="1" applyFont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6" fontId="5" fillId="0" borderId="1" xfId="1" applyNumberFormat="1" applyFont="1" applyFill="1" applyBorder="1" applyAlignment="1">
      <alignment horizontal="center" vertical="center" wrapText="1"/>
    </xf>
    <xf numFmtId="37" fontId="5" fillId="0" borderId="1" xfId="1" applyNumberFormat="1" applyFont="1" applyFill="1" applyBorder="1" applyAlignment="1">
      <alignment horizontal="center" vertical="center" wrapText="1"/>
    </xf>
    <xf numFmtId="37" fontId="5" fillId="0" borderId="1" xfId="0" applyNumberFormat="1" applyFont="1" applyBorder="1" applyAlignment="1">
      <alignment horizontal="center" vertical="center" wrapText="1"/>
    </xf>
    <xf numFmtId="41" fontId="5" fillId="0" borderId="1" xfId="1" applyNumberFormat="1" applyFont="1" applyFill="1" applyBorder="1" applyAlignment="1">
      <alignment horizontal="center" vertical="center" wrapText="1"/>
    </xf>
    <xf numFmtId="41" fontId="5" fillId="0" borderId="1" xfId="0" applyNumberFormat="1" applyFont="1" applyBorder="1" applyAlignment="1">
      <alignment horizontal="center" vertical="center" wrapText="1"/>
    </xf>
    <xf numFmtId="41" fontId="5" fillId="0" borderId="1" xfId="1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1" fontId="5" fillId="0" borderId="1" xfId="2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9" fontId="5" fillId="5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zoomScale="80" zoomScaleNormal="80" zoomScaleSheetLayoutView="70" workbookViewId="0">
      <selection activeCell="F1" sqref="F1"/>
    </sheetView>
  </sheetViews>
  <sheetFormatPr baseColWidth="10" defaultColWidth="11.42578125" defaultRowHeight="15"/>
  <cols>
    <col min="1" max="1" width="29.85546875" style="22" customWidth="1"/>
    <col min="2" max="4" width="40.7109375" style="22" customWidth="1"/>
    <col min="5" max="5" width="31.85546875" style="22" customWidth="1"/>
    <col min="6" max="6" width="14.42578125" style="22" customWidth="1"/>
    <col min="7" max="16384" width="11.42578125" style="22"/>
  </cols>
  <sheetData>
    <row r="1" spans="1:6" ht="60">
      <c r="A1" s="43" t="s">
        <v>17</v>
      </c>
      <c r="B1" s="43"/>
      <c r="C1" s="43"/>
      <c r="D1" s="43"/>
      <c r="E1" s="43"/>
      <c r="F1" s="39" t="s">
        <v>239</v>
      </c>
    </row>
    <row r="2" spans="1:6" ht="30" customHeight="1">
      <c r="A2" s="24" t="s">
        <v>0</v>
      </c>
      <c r="B2" s="41" t="s">
        <v>18</v>
      </c>
      <c r="C2" s="41"/>
      <c r="D2" s="41"/>
      <c r="E2" s="24" t="s">
        <v>2</v>
      </c>
    </row>
    <row r="3" spans="1:6" ht="30" customHeight="1">
      <c r="A3" s="21" t="s">
        <v>68</v>
      </c>
      <c r="B3" s="42" t="s">
        <v>69</v>
      </c>
      <c r="C3" s="42"/>
      <c r="D3" s="42"/>
      <c r="E3" s="21">
        <v>2023</v>
      </c>
    </row>
    <row r="4" spans="1:6">
      <c r="A4" s="24" t="s">
        <v>42</v>
      </c>
      <c r="B4" s="41" t="s">
        <v>43</v>
      </c>
      <c r="C4" s="41"/>
      <c r="D4" s="41"/>
      <c r="E4" s="41"/>
    </row>
    <row r="5" spans="1:6" ht="30" customHeight="1">
      <c r="A5" s="25" t="s">
        <v>70</v>
      </c>
      <c r="B5" s="42" t="s">
        <v>72</v>
      </c>
      <c r="C5" s="42"/>
      <c r="D5" s="42"/>
      <c r="E5" s="42"/>
    </row>
    <row r="6" spans="1:6" ht="30" customHeight="1">
      <c r="A6" s="24" t="s">
        <v>1</v>
      </c>
      <c r="B6" s="41" t="s">
        <v>3</v>
      </c>
      <c r="C6" s="41"/>
      <c r="D6" s="41"/>
      <c r="E6" s="41"/>
    </row>
    <row r="7" spans="1:6" ht="30" customHeight="1">
      <c r="A7" s="25" t="s">
        <v>71</v>
      </c>
      <c r="B7" s="42" t="s">
        <v>73</v>
      </c>
      <c r="C7" s="42"/>
      <c r="D7" s="42"/>
      <c r="E7" s="42"/>
    </row>
    <row r="8" spans="1:6">
      <c r="A8" s="40"/>
      <c r="B8" s="40"/>
      <c r="C8" s="40"/>
      <c r="D8" s="40"/>
      <c r="E8" s="40"/>
    </row>
    <row r="9" spans="1:6" ht="30" customHeight="1">
      <c r="A9" s="24" t="s">
        <v>5</v>
      </c>
      <c r="B9" s="24" t="s">
        <v>6</v>
      </c>
      <c r="C9" s="24" t="s">
        <v>7</v>
      </c>
      <c r="D9" s="24" t="s">
        <v>8</v>
      </c>
      <c r="E9" s="24" t="s">
        <v>4</v>
      </c>
    </row>
    <row r="10" spans="1:6" ht="135" customHeight="1">
      <c r="A10" s="24" t="s">
        <v>9</v>
      </c>
      <c r="B10" s="21" t="s">
        <v>67</v>
      </c>
      <c r="C10" s="21" t="s">
        <v>74</v>
      </c>
      <c r="D10" s="21" t="s">
        <v>75</v>
      </c>
      <c r="E10" s="21" t="s">
        <v>218</v>
      </c>
    </row>
    <row r="11" spans="1:6" ht="110.25" customHeight="1">
      <c r="A11" s="4" t="s">
        <v>10</v>
      </c>
      <c r="B11" s="26" t="s">
        <v>66</v>
      </c>
      <c r="C11" s="21" t="s">
        <v>76</v>
      </c>
      <c r="D11" s="13" t="s">
        <v>208</v>
      </c>
      <c r="E11" s="7" t="s">
        <v>217</v>
      </c>
    </row>
    <row r="12" spans="1:6" ht="80.099999999999994" customHeight="1">
      <c r="A12" s="24" t="s">
        <v>11</v>
      </c>
      <c r="B12" s="27" t="s">
        <v>49</v>
      </c>
      <c r="C12" s="27" t="s">
        <v>219</v>
      </c>
      <c r="D12" s="27" t="s">
        <v>89</v>
      </c>
      <c r="E12" s="27" t="s">
        <v>92</v>
      </c>
    </row>
    <row r="13" spans="1:6" ht="80.099999999999994" customHeight="1">
      <c r="A13" s="24" t="s">
        <v>12</v>
      </c>
      <c r="B13" s="21" t="s">
        <v>50</v>
      </c>
      <c r="C13" s="21" t="s">
        <v>77</v>
      </c>
      <c r="D13" s="21" t="s">
        <v>89</v>
      </c>
      <c r="E13" s="21" t="s">
        <v>93</v>
      </c>
    </row>
    <row r="14" spans="1:6" ht="80.099999999999994" customHeight="1">
      <c r="A14" s="24" t="s">
        <v>13</v>
      </c>
      <c r="B14" s="21" t="s">
        <v>51</v>
      </c>
      <c r="C14" s="21" t="s">
        <v>78</v>
      </c>
      <c r="D14" s="21" t="s">
        <v>89</v>
      </c>
      <c r="E14" s="21" t="s">
        <v>94</v>
      </c>
    </row>
    <row r="15" spans="1:6" ht="90">
      <c r="A15" s="24" t="s">
        <v>14</v>
      </c>
      <c r="B15" s="21" t="s">
        <v>52</v>
      </c>
      <c r="C15" s="21" t="s">
        <v>79</v>
      </c>
      <c r="D15" s="21" t="s">
        <v>89</v>
      </c>
      <c r="E15" s="21" t="s">
        <v>95</v>
      </c>
    </row>
    <row r="16" spans="1:6" ht="80.099999999999994" customHeight="1">
      <c r="A16" s="24" t="s">
        <v>53</v>
      </c>
      <c r="B16" s="21" t="s">
        <v>54</v>
      </c>
      <c r="C16" s="21" t="s">
        <v>80</v>
      </c>
      <c r="D16" s="21" t="s">
        <v>89</v>
      </c>
      <c r="E16" s="21" t="s">
        <v>96</v>
      </c>
    </row>
    <row r="17" spans="1:5" ht="80.099999999999994" customHeight="1">
      <c r="A17" s="24" t="s">
        <v>15</v>
      </c>
      <c r="B17" s="27" t="s">
        <v>63</v>
      </c>
      <c r="C17" s="27" t="s">
        <v>81</v>
      </c>
      <c r="D17" s="27" t="s">
        <v>89</v>
      </c>
      <c r="E17" s="27" t="s">
        <v>97</v>
      </c>
    </row>
    <row r="18" spans="1:5" ht="80.099999999999994" customHeight="1">
      <c r="A18" s="24" t="s">
        <v>16</v>
      </c>
      <c r="B18" s="21" t="s">
        <v>55</v>
      </c>
      <c r="C18" s="21" t="s">
        <v>82</v>
      </c>
      <c r="D18" s="21" t="s">
        <v>89</v>
      </c>
      <c r="E18" s="21" t="s">
        <v>98</v>
      </c>
    </row>
    <row r="19" spans="1:5" ht="80.099999999999994" customHeight="1">
      <c r="A19" s="24" t="s">
        <v>46</v>
      </c>
      <c r="B19" s="21" t="s">
        <v>56</v>
      </c>
      <c r="C19" s="21" t="s">
        <v>83</v>
      </c>
      <c r="D19" s="21" t="s">
        <v>89</v>
      </c>
      <c r="E19" s="21" t="s">
        <v>99</v>
      </c>
    </row>
    <row r="20" spans="1:5" ht="80.099999999999994" customHeight="1">
      <c r="A20" s="24" t="s">
        <v>57</v>
      </c>
      <c r="B20" s="20" t="s">
        <v>65</v>
      </c>
      <c r="C20" s="20" t="s">
        <v>84</v>
      </c>
      <c r="D20" s="27" t="s">
        <v>90</v>
      </c>
      <c r="E20" s="27" t="s">
        <v>100</v>
      </c>
    </row>
    <row r="21" spans="1:5" ht="120">
      <c r="A21" s="24" t="s">
        <v>58</v>
      </c>
      <c r="B21" s="21" t="s">
        <v>47</v>
      </c>
      <c r="C21" s="21" t="s">
        <v>85</v>
      </c>
      <c r="D21" s="21" t="s">
        <v>90</v>
      </c>
      <c r="E21" s="21" t="s">
        <v>100</v>
      </c>
    </row>
    <row r="22" spans="1:5" ht="145.5" customHeight="1">
      <c r="A22" s="24" t="s">
        <v>59</v>
      </c>
      <c r="B22" s="21" t="s">
        <v>48</v>
      </c>
      <c r="C22" s="23" t="s">
        <v>86</v>
      </c>
      <c r="D22" s="21" t="s">
        <v>90</v>
      </c>
      <c r="E22" s="21" t="s">
        <v>101</v>
      </c>
    </row>
    <row r="23" spans="1:5" ht="145.5" customHeight="1">
      <c r="A23" s="24" t="s">
        <v>60</v>
      </c>
      <c r="B23" s="27" t="s">
        <v>64</v>
      </c>
      <c r="C23" s="27" t="s">
        <v>87</v>
      </c>
      <c r="D23" s="27" t="s">
        <v>91</v>
      </c>
      <c r="E23" s="27" t="s">
        <v>102</v>
      </c>
    </row>
    <row r="24" spans="1:5" ht="80.099999999999994" customHeight="1">
      <c r="A24" s="24" t="s">
        <v>62</v>
      </c>
      <c r="B24" s="21" t="s">
        <v>61</v>
      </c>
      <c r="C24" s="21" t="s">
        <v>88</v>
      </c>
      <c r="D24" s="21" t="s">
        <v>91</v>
      </c>
      <c r="E24" s="21" t="s">
        <v>102</v>
      </c>
    </row>
    <row r="25" spans="1:5" ht="80.099999999999994" customHeight="1">
      <c r="A25" s="24" t="s">
        <v>222</v>
      </c>
      <c r="B25" s="21" t="s">
        <v>223</v>
      </c>
      <c r="C25" s="21" t="s">
        <v>224</v>
      </c>
      <c r="D25" s="21" t="s">
        <v>225</v>
      </c>
      <c r="E25" s="21" t="s">
        <v>226</v>
      </c>
    </row>
    <row r="30" spans="1:5">
      <c r="B30" s="2" t="s">
        <v>44</v>
      </c>
      <c r="D30" s="2" t="s">
        <v>45</v>
      </c>
    </row>
    <row r="31" spans="1:5" ht="60" customHeight="1"/>
    <row r="32" spans="1:5">
      <c r="B32" s="3" t="s">
        <v>193</v>
      </c>
      <c r="D32" s="3" t="s">
        <v>194</v>
      </c>
    </row>
    <row r="33" spans="2:4">
      <c r="B33" s="22" t="s">
        <v>195</v>
      </c>
      <c r="D33" s="22" t="s">
        <v>196</v>
      </c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8">
    <mergeCell ref="A8:E8"/>
    <mergeCell ref="B4:E4"/>
    <mergeCell ref="B5:E5"/>
    <mergeCell ref="A1:E1"/>
    <mergeCell ref="B2:D2"/>
    <mergeCell ref="B6:E6"/>
    <mergeCell ref="B3:D3"/>
    <mergeCell ref="B7:E7"/>
  </mergeCells>
  <pageMargins left="0.70866141732283472" right="0.31496062992125984" top="0.82677165354330717" bottom="0.74803149606299213" header="0.31496062992125984" footer="0.31496062992125984"/>
  <pageSetup scale="60" fitToHeight="0" orientation="landscape" r:id="rId1"/>
  <headerFooter>
    <oddHeader>&amp;L&amp;G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6"/>
  <sheetViews>
    <sheetView topLeftCell="A22" zoomScale="80" zoomScaleNormal="80" zoomScalePageLayoutView="80" workbookViewId="0">
      <selection activeCell="H31" sqref="H31"/>
    </sheetView>
  </sheetViews>
  <sheetFormatPr baseColWidth="10" defaultColWidth="11.42578125" defaultRowHeight="15"/>
  <cols>
    <col min="1" max="3" width="33.28515625" style="8" customWidth="1"/>
    <col min="4" max="7" width="18.7109375" style="8" customWidth="1"/>
    <col min="8" max="8" width="18.28515625" style="8" customWidth="1"/>
    <col min="9" max="9" width="60.7109375" style="8" customWidth="1"/>
    <col min="10" max="16384" width="11.42578125" style="8"/>
  </cols>
  <sheetData>
    <row r="1" spans="1:9" ht="30" customHeight="1">
      <c r="A1" s="52" t="s">
        <v>103</v>
      </c>
      <c r="B1" s="52"/>
      <c r="C1" s="52"/>
      <c r="D1" s="52"/>
      <c r="E1" s="52"/>
      <c r="F1" s="52"/>
      <c r="G1" s="52"/>
      <c r="H1" s="52"/>
      <c r="I1" s="52"/>
    </row>
    <row r="2" spans="1:9" s="10" customFormat="1" ht="30" customHeight="1">
      <c r="A2" s="9" t="s">
        <v>0</v>
      </c>
      <c r="B2" s="50" t="s">
        <v>18</v>
      </c>
      <c r="C2" s="50"/>
      <c r="D2" s="50"/>
      <c r="E2" s="50"/>
      <c r="F2" s="50"/>
      <c r="G2" s="50"/>
      <c r="H2" s="50"/>
      <c r="I2" s="9" t="s">
        <v>2</v>
      </c>
    </row>
    <row r="3" spans="1:9" ht="30" customHeight="1">
      <c r="A3" s="11" t="s">
        <v>68</v>
      </c>
      <c r="B3" s="44" t="s">
        <v>69</v>
      </c>
      <c r="C3" s="44"/>
      <c r="D3" s="44"/>
      <c r="E3" s="44"/>
      <c r="F3" s="44"/>
      <c r="G3" s="44"/>
      <c r="H3" s="44"/>
      <c r="I3" s="12">
        <v>2023</v>
      </c>
    </row>
    <row r="4" spans="1:9" ht="30" customHeight="1">
      <c r="A4" s="6" t="s">
        <v>42</v>
      </c>
      <c r="B4" s="50" t="s">
        <v>43</v>
      </c>
      <c r="C4" s="50"/>
      <c r="D4" s="50"/>
      <c r="E4" s="50"/>
      <c r="F4" s="50"/>
      <c r="G4" s="50"/>
      <c r="H4" s="50"/>
      <c r="I4" s="50"/>
    </row>
    <row r="5" spans="1:9" ht="30" customHeight="1">
      <c r="A5" s="11" t="s">
        <v>70</v>
      </c>
      <c r="B5" s="53" t="s">
        <v>122</v>
      </c>
      <c r="C5" s="44"/>
      <c r="D5" s="44"/>
      <c r="E5" s="44"/>
      <c r="F5" s="44"/>
      <c r="G5" s="44"/>
      <c r="H5" s="44"/>
      <c r="I5" s="44"/>
    </row>
    <row r="6" spans="1:9" s="10" customFormat="1" ht="30" customHeight="1">
      <c r="A6" s="9" t="s">
        <v>1</v>
      </c>
      <c r="B6" s="50" t="s">
        <v>3</v>
      </c>
      <c r="C6" s="50"/>
      <c r="D6" s="50"/>
      <c r="E6" s="50"/>
      <c r="F6" s="50"/>
      <c r="G6" s="50"/>
      <c r="H6" s="50"/>
      <c r="I6" s="50"/>
    </row>
    <row r="7" spans="1:9" ht="30" customHeight="1">
      <c r="A7" s="12">
        <v>7</v>
      </c>
      <c r="B7" s="53" t="s">
        <v>106</v>
      </c>
      <c r="C7" s="53"/>
      <c r="D7" s="53"/>
      <c r="E7" s="53"/>
      <c r="F7" s="53"/>
      <c r="G7" s="53"/>
      <c r="H7" s="53"/>
      <c r="I7" s="53"/>
    </row>
    <row r="8" spans="1:9" ht="7.5" customHeight="1">
      <c r="A8" s="57"/>
      <c r="B8" s="57"/>
      <c r="C8" s="57"/>
      <c r="D8" s="57"/>
      <c r="E8" s="57"/>
      <c r="F8" s="57"/>
      <c r="G8" s="57"/>
      <c r="H8" s="57"/>
      <c r="I8" s="57"/>
    </row>
    <row r="9" spans="1:9" s="5" customFormat="1" ht="30" customHeight="1">
      <c r="A9" s="51" t="s">
        <v>35</v>
      </c>
      <c r="B9" s="51"/>
      <c r="C9" s="51"/>
      <c r="D9" s="51"/>
      <c r="E9" s="51"/>
      <c r="F9" s="51"/>
      <c r="G9" s="51"/>
      <c r="H9" s="51"/>
      <c r="I9" s="51"/>
    </row>
    <row r="10" spans="1:9" s="5" customFormat="1" ht="30" customHeight="1">
      <c r="A10" s="6" t="s">
        <v>36</v>
      </c>
      <c r="B10" s="58" t="s">
        <v>107</v>
      </c>
      <c r="C10" s="58"/>
      <c r="D10" s="58"/>
      <c r="E10" s="58"/>
      <c r="F10" s="58"/>
      <c r="G10" s="58"/>
      <c r="H10" s="58"/>
      <c r="I10" s="58"/>
    </row>
    <row r="11" spans="1:9" s="5" customFormat="1" ht="30" customHeight="1">
      <c r="A11" s="6" t="s">
        <v>34</v>
      </c>
      <c r="B11" s="48" t="s">
        <v>83</v>
      </c>
      <c r="C11" s="48"/>
      <c r="D11" s="48"/>
      <c r="E11" s="48"/>
      <c r="F11" s="48"/>
      <c r="G11" s="48"/>
      <c r="H11" s="48"/>
      <c r="I11" s="48"/>
    </row>
    <row r="12" spans="1:9" s="5" customFormat="1" ht="30" customHeight="1">
      <c r="A12" s="6" t="s">
        <v>33</v>
      </c>
      <c r="B12" s="58" t="s">
        <v>155</v>
      </c>
      <c r="C12" s="58"/>
      <c r="D12" s="58"/>
      <c r="E12" s="58"/>
      <c r="F12" s="58"/>
      <c r="G12" s="58"/>
      <c r="H12" s="58"/>
      <c r="I12" s="58"/>
    </row>
    <row r="13" spans="1:9" s="5" customFormat="1" ht="30" customHeight="1">
      <c r="A13" s="6" t="s">
        <v>19</v>
      </c>
      <c r="B13" s="48" t="s">
        <v>156</v>
      </c>
      <c r="C13" s="48"/>
      <c r="D13" s="48"/>
      <c r="E13" s="48"/>
      <c r="F13" s="48"/>
      <c r="G13" s="48"/>
      <c r="H13" s="48"/>
      <c r="I13" s="48"/>
    </row>
    <row r="14" spans="1:9" s="5" customFormat="1" ht="30" customHeight="1">
      <c r="A14" s="6" t="s">
        <v>20</v>
      </c>
      <c r="B14" s="58" t="s">
        <v>113</v>
      </c>
      <c r="C14" s="58"/>
      <c r="D14" s="58"/>
      <c r="E14" s="58"/>
      <c r="F14" s="58"/>
      <c r="G14" s="58"/>
      <c r="H14" s="58"/>
      <c r="I14" s="58"/>
    </row>
    <row r="15" spans="1:9" s="5" customFormat="1" ht="30" customHeight="1">
      <c r="A15" s="6" t="s">
        <v>21</v>
      </c>
      <c r="B15" s="58" t="s">
        <v>109</v>
      </c>
      <c r="C15" s="58"/>
      <c r="D15" s="58"/>
      <c r="E15" s="58"/>
      <c r="F15" s="58"/>
      <c r="G15" s="58"/>
      <c r="H15" s="58"/>
      <c r="I15" s="58"/>
    </row>
    <row r="16" spans="1:9" s="5" customFormat="1" ht="30" customHeight="1">
      <c r="A16" s="6" t="s">
        <v>37</v>
      </c>
      <c r="B16" s="59">
        <v>1</v>
      </c>
      <c r="C16" s="48"/>
      <c r="D16" s="48"/>
      <c r="E16" s="48"/>
      <c r="F16" s="48"/>
      <c r="G16" s="48"/>
      <c r="H16" s="48"/>
      <c r="I16" s="48"/>
    </row>
    <row r="17" spans="1:9" s="5" customFormat="1" ht="30" customHeight="1">
      <c r="A17" s="6" t="s">
        <v>38</v>
      </c>
      <c r="B17" s="48" t="s">
        <v>110</v>
      </c>
      <c r="C17" s="48"/>
      <c r="D17" s="48"/>
      <c r="E17" s="48"/>
      <c r="F17" s="48"/>
      <c r="G17" s="48"/>
      <c r="H17" s="48"/>
      <c r="I17" s="48"/>
    </row>
    <row r="18" spans="1:9" s="5" customFormat="1" ht="30" customHeight="1">
      <c r="A18" s="6" t="s">
        <v>39</v>
      </c>
      <c r="B18" s="48" t="s">
        <v>123</v>
      </c>
      <c r="C18" s="48"/>
      <c r="D18" s="48"/>
      <c r="E18" s="48"/>
      <c r="F18" s="48"/>
      <c r="G18" s="48"/>
      <c r="H18" s="48"/>
      <c r="I18" s="48"/>
    </row>
    <row r="19" spans="1:9" s="5" customFormat="1" ht="50.1" customHeight="1">
      <c r="A19" s="6" t="s">
        <v>40</v>
      </c>
      <c r="B19" s="13" t="s">
        <v>161</v>
      </c>
      <c r="C19" s="6" t="s">
        <v>6</v>
      </c>
      <c r="D19" s="48" t="s">
        <v>56</v>
      </c>
      <c r="E19" s="48"/>
      <c r="F19" s="48"/>
      <c r="G19" s="48"/>
      <c r="H19" s="48"/>
      <c r="I19" s="48"/>
    </row>
    <row r="20" spans="1:9" s="5" customFormat="1" ht="9" customHeight="1">
      <c r="A20" s="49"/>
      <c r="B20" s="49"/>
      <c r="C20" s="49"/>
      <c r="D20" s="49"/>
      <c r="E20" s="49"/>
      <c r="F20" s="49"/>
      <c r="G20" s="49"/>
      <c r="H20" s="49"/>
      <c r="I20" s="49"/>
    </row>
    <row r="21" spans="1:9" ht="30" customHeight="1">
      <c r="A21" s="50" t="s">
        <v>22</v>
      </c>
      <c r="B21" s="50"/>
      <c r="C21" s="50"/>
      <c r="D21" s="50"/>
      <c r="E21" s="50"/>
      <c r="F21" s="50"/>
      <c r="G21" s="50"/>
      <c r="H21" s="50"/>
      <c r="I21" s="50"/>
    </row>
    <row r="22" spans="1:9" ht="30" customHeight="1">
      <c r="A22" s="51" t="s">
        <v>23</v>
      </c>
      <c r="B22" s="51" t="s">
        <v>24</v>
      </c>
      <c r="C22" s="51" t="s">
        <v>25</v>
      </c>
      <c r="D22" s="50" t="s">
        <v>26</v>
      </c>
      <c r="E22" s="50"/>
      <c r="F22" s="50"/>
      <c r="G22" s="50"/>
      <c r="H22" s="51" t="s">
        <v>41</v>
      </c>
      <c r="I22" s="51" t="s">
        <v>27</v>
      </c>
    </row>
    <row r="23" spans="1:9" ht="30" customHeight="1">
      <c r="A23" s="51"/>
      <c r="B23" s="51"/>
      <c r="C23" s="51"/>
      <c r="D23" s="9" t="s">
        <v>28</v>
      </c>
      <c r="E23" s="9" t="s">
        <v>29</v>
      </c>
      <c r="F23" s="9" t="s">
        <v>30</v>
      </c>
      <c r="G23" s="9" t="s">
        <v>31</v>
      </c>
      <c r="H23" s="51"/>
      <c r="I23" s="51"/>
    </row>
    <row r="24" spans="1:9" s="5" customFormat="1" ht="48.75" customHeight="1">
      <c r="A24" s="7" t="s">
        <v>157</v>
      </c>
      <c r="B24" s="7" t="s">
        <v>158</v>
      </c>
      <c r="C24" s="7" t="s">
        <v>112</v>
      </c>
      <c r="D24" s="14">
        <v>300</v>
      </c>
      <c r="E24" s="14">
        <f>60+60+90</f>
        <v>210</v>
      </c>
      <c r="F24" s="15">
        <f>90+120+250</f>
        <v>460</v>
      </c>
      <c r="G24" s="14">
        <v>600</v>
      </c>
      <c r="H24" s="1">
        <f>SUM(D24:G24)</f>
        <v>1570</v>
      </c>
      <c r="I24" s="7"/>
    </row>
    <row r="25" spans="1:9" s="5" customFormat="1" ht="36.75" customHeight="1">
      <c r="A25" s="7" t="s">
        <v>159</v>
      </c>
      <c r="B25" s="7" t="s">
        <v>158</v>
      </c>
      <c r="C25" s="7" t="s">
        <v>112</v>
      </c>
      <c r="D25" s="14">
        <v>300</v>
      </c>
      <c r="E25" s="14">
        <f>60+60+90</f>
        <v>210</v>
      </c>
      <c r="F25" s="15">
        <f>90+120+250</f>
        <v>460</v>
      </c>
      <c r="G25" s="14">
        <v>600</v>
      </c>
      <c r="H25" s="1">
        <f>SUM(D25:G25)</f>
        <v>1570</v>
      </c>
      <c r="I25" s="7"/>
    </row>
    <row r="26" spans="1:9" ht="30" customHeight="1">
      <c r="A26" s="9" t="s">
        <v>32</v>
      </c>
      <c r="B26" s="44" t="s">
        <v>113</v>
      </c>
      <c r="C26" s="44"/>
      <c r="D26" s="16">
        <f>D24/D25</f>
        <v>1</v>
      </c>
      <c r="E26" s="16">
        <f t="shared" ref="E26:H26" si="0">E24/E25</f>
        <v>1</v>
      </c>
      <c r="F26" s="16">
        <f t="shared" si="0"/>
        <v>1</v>
      </c>
      <c r="G26" s="16">
        <f t="shared" si="0"/>
        <v>1</v>
      </c>
      <c r="H26" s="16">
        <f t="shared" si="0"/>
        <v>1</v>
      </c>
      <c r="I26" s="12"/>
    </row>
    <row r="27" spans="1:9" ht="8.25" customHeight="1">
      <c r="A27" s="45"/>
      <c r="B27" s="45"/>
      <c r="C27" s="45"/>
      <c r="D27" s="45"/>
      <c r="E27" s="45"/>
      <c r="F27" s="45"/>
      <c r="G27" s="45"/>
      <c r="H27" s="45"/>
      <c r="I27" s="45"/>
    </row>
    <row r="28" spans="1:9" ht="30" customHeight="1">
      <c r="A28" s="46" t="s">
        <v>114</v>
      </c>
      <c r="B28" s="46"/>
      <c r="C28" s="46"/>
      <c r="D28" s="46"/>
      <c r="E28" s="46"/>
      <c r="F28" s="46"/>
      <c r="G28" s="46"/>
      <c r="H28" s="46"/>
      <c r="I28" s="46"/>
    </row>
    <row r="29" spans="1:9" ht="30" customHeight="1">
      <c r="A29" s="47" t="s">
        <v>23</v>
      </c>
      <c r="B29" s="47" t="s">
        <v>24</v>
      </c>
      <c r="C29" s="47" t="s">
        <v>25</v>
      </c>
      <c r="D29" s="46" t="s">
        <v>26</v>
      </c>
      <c r="E29" s="46"/>
      <c r="F29" s="46"/>
      <c r="G29" s="46"/>
      <c r="H29" s="47" t="s">
        <v>41</v>
      </c>
      <c r="I29" s="47" t="s">
        <v>27</v>
      </c>
    </row>
    <row r="30" spans="1:9" ht="30" customHeight="1">
      <c r="A30" s="47"/>
      <c r="B30" s="47"/>
      <c r="C30" s="47"/>
      <c r="D30" s="17" t="s">
        <v>28</v>
      </c>
      <c r="E30" s="17" t="s">
        <v>29</v>
      </c>
      <c r="F30" s="17" t="s">
        <v>30</v>
      </c>
      <c r="G30" s="17" t="s">
        <v>31</v>
      </c>
      <c r="H30" s="47"/>
      <c r="I30" s="47"/>
    </row>
    <row r="31" spans="1:9" ht="52.5" customHeight="1">
      <c r="A31" s="7" t="s">
        <v>157</v>
      </c>
      <c r="B31" s="7" t="s">
        <v>158</v>
      </c>
      <c r="C31" s="7" t="s">
        <v>112</v>
      </c>
      <c r="D31" s="14">
        <v>320</v>
      </c>
      <c r="E31" s="14">
        <f>60+60+90</f>
        <v>210</v>
      </c>
      <c r="F31" s="28">
        <f>181+127+84</f>
        <v>392</v>
      </c>
      <c r="G31" s="1"/>
      <c r="H31" s="1">
        <f>SUM(D31:G31)</f>
        <v>922</v>
      </c>
      <c r="I31" s="7" t="s">
        <v>240</v>
      </c>
    </row>
    <row r="32" spans="1:9" ht="52.5" customHeight="1">
      <c r="A32" s="7" t="s">
        <v>159</v>
      </c>
      <c r="B32" s="7" t="s">
        <v>158</v>
      </c>
      <c r="C32" s="7" t="s">
        <v>112</v>
      </c>
      <c r="D32" s="14">
        <v>300</v>
      </c>
      <c r="E32" s="14">
        <f>60+60+90</f>
        <v>210</v>
      </c>
      <c r="F32" s="15">
        <f>90+120+250</f>
        <v>460</v>
      </c>
      <c r="G32" s="14">
        <v>600</v>
      </c>
      <c r="H32" s="1">
        <f>SUM(D32:G32)</f>
        <v>1570</v>
      </c>
      <c r="I32" s="7"/>
    </row>
    <row r="33" spans="1:9" ht="30" customHeight="1">
      <c r="A33" s="17" t="s">
        <v>32</v>
      </c>
      <c r="B33" s="44" t="s">
        <v>113</v>
      </c>
      <c r="C33" s="44"/>
      <c r="D33" s="16">
        <f>D31/D32</f>
        <v>1.0666666666666667</v>
      </c>
      <c r="E33" s="16">
        <f t="shared" ref="E33:H33" si="1">E31/E32</f>
        <v>1</v>
      </c>
      <c r="F33" s="16">
        <f t="shared" si="1"/>
        <v>0.85217391304347823</v>
      </c>
      <c r="G33" s="16">
        <f t="shared" si="1"/>
        <v>0</v>
      </c>
      <c r="H33" s="16">
        <f t="shared" si="1"/>
        <v>0.58726114649681527</v>
      </c>
      <c r="I33" s="12"/>
    </row>
    <row r="35" spans="1:9" ht="15.75">
      <c r="A35" s="29"/>
      <c r="B35" s="54" t="s">
        <v>234</v>
      </c>
      <c r="C35" s="54"/>
      <c r="D35" s="29"/>
      <c r="E35" s="29"/>
      <c r="F35" s="54" t="s">
        <v>235</v>
      </c>
      <c r="G35" s="54"/>
      <c r="H35" s="29"/>
      <c r="I35" s="29"/>
    </row>
    <row r="36" spans="1:9" ht="75" customHeight="1">
      <c r="A36" s="29"/>
      <c r="B36" s="55" t="s">
        <v>236</v>
      </c>
      <c r="C36" s="56"/>
      <c r="D36" s="29"/>
      <c r="E36" s="29"/>
      <c r="F36" s="55" t="s">
        <v>237</v>
      </c>
      <c r="G36" s="56"/>
      <c r="H36" s="29"/>
      <c r="I36" s="29"/>
    </row>
  </sheetData>
  <mergeCells count="41">
    <mergeCell ref="B35:C35"/>
    <mergeCell ref="F35:G35"/>
    <mergeCell ref="B36:C36"/>
    <mergeCell ref="F36:G36"/>
    <mergeCell ref="B33:C33"/>
    <mergeCell ref="B26:C26"/>
    <mergeCell ref="A27:I27"/>
    <mergeCell ref="A28:I28"/>
    <mergeCell ref="A29:A30"/>
    <mergeCell ref="B29:B30"/>
    <mergeCell ref="C29:C30"/>
    <mergeCell ref="D29:G29"/>
    <mergeCell ref="H29:H30"/>
    <mergeCell ref="I29:I30"/>
    <mergeCell ref="D19:I19"/>
    <mergeCell ref="A20:I20"/>
    <mergeCell ref="A21:I21"/>
    <mergeCell ref="A22:A23"/>
    <mergeCell ref="B22:B23"/>
    <mergeCell ref="C22:C23"/>
    <mergeCell ref="D22:G22"/>
    <mergeCell ref="H22:H23"/>
    <mergeCell ref="I22:I23"/>
    <mergeCell ref="B18:I18"/>
    <mergeCell ref="B7:I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  <mergeCell ref="B17:I17"/>
    <mergeCell ref="B6:I6"/>
    <mergeCell ref="A1:I1"/>
    <mergeCell ref="B2:H2"/>
    <mergeCell ref="B3:H3"/>
    <mergeCell ref="B4:I4"/>
    <mergeCell ref="B5:I5"/>
  </mergeCells>
  <pageMargins left="0.70866141732283472" right="0.70866141732283472" top="0.74803149606299213" bottom="0.74803149606299213" header="0.31496062992125984" footer="0.31496062992125984"/>
  <pageSetup scale="45" orientation="landscape" r:id="rId1"/>
  <headerFooter>
    <oddHeader>&amp;L&amp;G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36"/>
  <sheetViews>
    <sheetView topLeftCell="A25" zoomScale="80" zoomScaleNormal="80" zoomScalePageLayoutView="80" workbookViewId="0">
      <selection activeCell="F32" sqref="F32"/>
    </sheetView>
  </sheetViews>
  <sheetFormatPr baseColWidth="10" defaultColWidth="11.42578125" defaultRowHeight="15"/>
  <cols>
    <col min="1" max="3" width="33.28515625" style="8" customWidth="1"/>
    <col min="4" max="7" width="18.7109375" style="8" customWidth="1"/>
    <col min="8" max="8" width="18.28515625" style="8" customWidth="1"/>
    <col min="9" max="9" width="60.7109375" style="8" customWidth="1"/>
    <col min="10" max="16384" width="11.42578125" style="8"/>
  </cols>
  <sheetData>
    <row r="1" spans="1:9" ht="30" customHeight="1">
      <c r="A1" s="52" t="s">
        <v>103</v>
      </c>
      <c r="B1" s="52"/>
      <c r="C1" s="52"/>
      <c r="D1" s="52"/>
      <c r="E1" s="52"/>
      <c r="F1" s="52"/>
      <c r="G1" s="52"/>
      <c r="H1" s="52"/>
      <c r="I1" s="52"/>
    </row>
    <row r="2" spans="1:9" s="10" customFormat="1" ht="30" customHeight="1">
      <c r="A2" s="9" t="s">
        <v>0</v>
      </c>
      <c r="B2" s="50" t="s">
        <v>18</v>
      </c>
      <c r="C2" s="50"/>
      <c r="D2" s="50"/>
      <c r="E2" s="50"/>
      <c r="F2" s="50"/>
      <c r="G2" s="50"/>
      <c r="H2" s="50"/>
      <c r="I2" s="9" t="s">
        <v>2</v>
      </c>
    </row>
    <row r="3" spans="1:9" ht="30" customHeight="1">
      <c r="A3" s="11" t="s">
        <v>68</v>
      </c>
      <c r="B3" s="44" t="s">
        <v>69</v>
      </c>
      <c r="C3" s="44"/>
      <c r="D3" s="44"/>
      <c r="E3" s="44"/>
      <c r="F3" s="44"/>
      <c r="G3" s="44"/>
      <c r="H3" s="44"/>
      <c r="I3" s="12">
        <v>2023</v>
      </c>
    </row>
    <row r="4" spans="1:9" ht="30" customHeight="1">
      <c r="A4" s="6" t="s">
        <v>42</v>
      </c>
      <c r="B4" s="50" t="s">
        <v>43</v>
      </c>
      <c r="C4" s="50"/>
      <c r="D4" s="50"/>
      <c r="E4" s="50"/>
      <c r="F4" s="50"/>
      <c r="G4" s="50"/>
      <c r="H4" s="50"/>
      <c r="I4" s="50"/>
    </row>
    <row r="5" spans="1:9" ht="30" customHeight="1">
      <c r="A5" s="11" t="s">
        <v>162</v>
      </c>
      <c r="B5" s="53" t="s">
        <v>163</v>
      </c>
      <c r="C5" s="44"/>
      <c r="D5" s="44"/>
      <c r="E5" s="44"/>
      <c r="F5" s="44"/>
      <c r="G5" s="44"/>
      <c r="H5" s="44"/>
      <c r="I5" s="44"/>
    </row>
    <row r="6" spans="1:9" s="10" customFormat="1" ht="30" customHeight="1">
      <c r="A6" s="9" t="s">
        <v>1</v>
      </c>
      <c r="B6" s="50" t="s">
        <v>3</v>
      </c>
      <c r="C6" s="50"/>
      <c r="D6" s="50"/>
      <c r="E6" s="50"/>
      <c r="F6" s="50"/>
      <c r="G6" s="50"/>
      <c r="H6" s="50"/>
      <c r="I6" s="50"/>
    </row>
    <row r="7" spans="1:9" ht="30" customHeight="1">
      <c r="A7" s="12">
        <v>7</v>
      </c>
      <c r="B7" s="53" t="s">
        <v>106</v>
      </c>
      <c r="C7" s="53"/>
      <c r="D7" s="53"/>
      <c r="E7" s="53"/>
      <c r="F7" s="53"/>
      <c r="G7" s="53"/>
      <c r="H7" s="53"/>
      <c r="I7" s="53"/>
    </row>
    <row r="8" spans="1:9" ht="30" customHeight="1">
      <c r="A8" s="57"/>
      <c r="B8" s="57"/>
      <c r="C8" s="57"/>
      <c r="D8" s="57"/>
      <c r="E8" s="57"/>
      <c r="F8" s="57"/>
      <c r="G8" s="57"/>
      <c r="H8" s="57"/>
      <c r="I8" s="57"/>
    </row>
    <row r="9" spans="1:9" s="5" customFormat="1" ht="30" customHeight="1">
      <c r="A9" s="51" t="s">
        <v>35</v>
      </c>
      <c r="B9" s="51"/>
      <c r="C9" s="51"/>
      <c r="D9" s="51"/>
      <c r="E9" s="51"/>
      <c r="F9" s="51"/>
      <c r="G9" s="51"/>
      <c r="H9" s="51"/>
      <c r="I9" s="51"/>
    </row>
    <row r="10" spans="1:9" s="5" customFormat="1" ht="30" customHeight="1">
      <c r="A10" s="6" t="s">
        <v>36</v>
      </c>
      <c r="B10" s="58" t="s">
        <v>107</v>
      </c>
      <c r="C10" s="58"/>
      <c r="D10" s="58"/>
      <c r="E10" s="58"/>
      <c r="F10" s="58"/>
      <c r="G10" s="58"/>
      <c r="H10" s="58"/>
      <c r="I10" s="58"/>
    </row>
    <row r="11" spans="1:9" s="5" customFormat="1" ht="30" customHeight="1">
      <c r="A11" s="6" t="s">
        <v>34</v>
      </c>
      <c r="B11" s="48" t="s">
        <v>84</v>
      </c>
      <c r="C11" s="48"/>
      <c r="D11" s="48"/>
      <c r="E11" s="48"/>
      <c r="F11" s="48"/>
      <c r="G11" s="48"/>
      <c r="H11" s="48"/>
      <c r="I11" s="48"/>
    </row>
    <row r="12" spans="1:9" s="5" customFormat="1" ht="30" customHeight="1">
      <c r="A12" s="6" t="s">
        <v>33</v>
      </c>
      <c r="B12" s="58" t="s">
        <v>164</v>
      </c>
      <c r="C12" s="58"/>
      <c r="D12" s="58"/>
      <c r="E12" s="58"/>
      <c r="F12" s="58"/>
      <c r="G12" s="58"/>
      <c r="H12" s="58"/>
      <c r="I12" s="58"/>
    </row>
    <row r="13" spans="1:9" s="5" customFormat="1" ht="30" customHeight="1">
      <c r="A13" s="6" t="s">
        <v>19</v>
      </c>
      <c r="B13" s="48" t="s">
        <v>180</v>
      </c>
      <c r="C13" s="48"/>
      <c r="D13" s="48"/>
      <c r="E13" s="48"/>
      <c r="F13" s="48"/>
      <c r="G13" s="48"/>
      <c r="H13" s="48"/>
      <c r="I13" s="48"/>
    </row>
    <row r="14" spans="1:9" s="5" customFormat="1" ht="30" customHeight="1">
      <c r="A14" s="6" t="s">
        <v>20</v>
      </c>
      <c r="B14" s="58" t="s">
        <v>113</v>
      </c>
      <c r="C14" s="58"/>
      <c r="D14" s="58"/>
      <c r="E14" s="58"/>
      <c r="F14" s="58"/>
      <c r="G14" s="58"/>
      <c r="H14" s="58"/>
      <c r="I14" s="58"/>
    </row>
    <row r="15" spans="1:9" s="5" customFormat="1" ht="30" customHeight="1">
      <c r="A15" s="6" t="s">
        <v>21</v>
      </c>
      <c r="B15" s="58" t="s">
        <v>109</v>
      </c>
      <c r="C15" s="58"/>
      <c r="D15" s="58"/>
      <c r="E15" s="58"/>
      <c r="F15" s="58"/>
      <c r="G15" s="58"/>
      <c r="H15" s="58"/>
      <c r="I15" s="58"/>
    </row>
    <row r="16" spans="1:9" s="5" customFormat="1" ht="30" customHeight="1">
      <c r="A16" s="6" t="s">
        <v>37</v>
      </c>
      <c r="B16" s="48" t="s">
        <v>116</v>
      </c>
      <c r="C16" s="48"/>
      <c r="D16" s="48"/>
      <c r="E16" s="48"/>
      <c r="F16" s="48"/>
      <c r="G16" s="48"/>
      <c r="H16" s="48"/>
      <c r="I16" s="48"/>
    </row>
    <row r="17" spans="1:9" s="5" customFormat="1" ht="30" customHeight="1">
      <c r="A17" s="6" t="s">
        <v>38</v>
      </c>
      <c r="B17" s="58" t="s">
        <v>110</v>
      </c>
      <c r="C17" s="58"/>
      <c r="D17" s="58"/>
      <c r="E17" s="58"/>
      <c r="F17" s="58"/>
      <c r="G17" s="58"/>
      <c r="H17" s="58"/>
      <c r="I17" s="58"/>
    </row>
    <row r="18" spans="1:9" s="5" customFormat="1" ht="30" customHeight="1">
      <c r="A18" s="6" t="s">
        <v>39</v>
      </c>
      <c r="B18" s="48" t="s">
        <v>123</v>
      </c>
      <c r="C18" s="48"/>
      <c r="D18" s="48"/>
      <c r="E18" s="48"/>
      <c r="F18" s="48"/>
      <c r="G18" s="48"/>
      <c r="H18" s="48"/>
      <c r="I18" s="48"/>
    </row>
    <row r="19" spans="1:9" s="5" customFormat="1" ht="50.1" customHeight="1">
      <c r="A19" s="6" t="s">
        <v>40</v>
      </c>
      <c r="B19" s="13" t="s">
        <v>142</v>
      </c>
      <c r="C19" s="6" t="s">
        <v>6</v>
      </c>
      <c r="D19" s="48" t="s">
        <v>65</v>
      </c>
      <c r="E19" s="48"/>
      <c r="F19" s="48"/>
      <c r="G19" s="48"/>
      <c r="H19" s="48"/>
      <c r="I19" s="48"/>
    </row>
    <row r="20" spans="1:9" s="5" customFormat="1" ht="30" customHeight="1">
      <c r="A20" s="49"/>
      <c r="B20" s="49"/>
      <c r="C20" s="49"/>
      <c r="D20" s="49"/>
      <c r="E20" s="49"/>
      <c r="F20" s="49"/>
      <c r="G20" s="49"/>
      <c r="H20" s="49"/>
      <c r="I20" s="49"/>
    </row>
    <row r="21" spans="1:9" ht="30" customHeight="1">
      <c r="A21" s="50" t="s">
        <v>22</v>
      </c>
      <c r="B21" s="50"/>
      <c r="C21" s="50"/>
      <c r="D21" s="50"/>
      <c r="E21" s="50"/>
      <c r="F21" s="50"/>
      <c r="G21" s="50"/>
      <c r="H21" s="50"/>
      <c r="I21" s="50"/>
    </row>
    <row r="22" spans="1:9" ht="30" customHeight="1">
      <c r="A22" s="51" t="s">
        <v>23</v>
      </c>
      <c r="B22" s="51" t="s">
        <v>24</v>
      </c>
      <c r="C22" s="51" t="s">
        <v>25</v>
      </c>
      <c r="D22" s="50" t="s">
        <v>26</v>
      </c>
      <c r="E22" s="50"/>
      <c r="F22" s="50"/>
      <c r="G22" s="50"/>
      <c r="H22" s="51" t="s">
        <v>41</v>
      </c>
      <c r="I22" s="51" t="s">
        <v>27</v>
      </c>
    </row>
    <row r="23" spans="1:9" ht="30" customHeight="1">
      <c r="A23" s="51"/>
      <c r="B23" s="51"/>
      <c r="C23" s="51"/>
      <c r="D23" s="9" t="s">
        <v>28</v>
      </c>
      <c r="E23" s="9" t="s">
        <v>29</v>
      </c>
      <c r="F23" s="9" t="s">
        <v>30</v>
      </c>
      <c r="G23" s="9" t="s">
        <v>31</v>
      </c>
      <c r="H23" s="51"/>
      <c r="I23" s="51"/>
    </row>
    <row r="24" spans="1:9" s="5" customFormat="1" ht="75">
      <c r="A24" s="7" t="s">
        <v>181</v>
      </c>
      <c r="B24" s="7" t="s">
        <v>166</v>
      </c>
      <c r="C24" s="7" t="s">
        <v>112</v>
      </c>
      <c r="D24" s="14">
        <v>300</v>
      </c>
      <c r="E24" s="14">
        <v>300</v>
      </c>
      <c r="F24" s="14">
        <v>300</v>
      </c>
      <c r="G24" s="14">
        <v>300</v>
      </c>
      <c r="H24" s="14">
        <f>SUM(D24:G24)</f>
        <v>1200</v>
      </c>
      <c r="I24" s="7"/>
    </row>
    <row r="25" spans="1:9" s="5" customFormat="1" ht="75">
      <c r="A25" s="7" t="s">
        <v>182</v>
      </c>
      <c r="B25" s="7" t="s">
        <v>166</v>
      </c>
      <c r="C25" s="7" t="s">
        <v>112</v>
      </c>
      <c r="D25" s="14">
        <v>300</v>
      </c>
      <c r="E25" s="14">
        <v>300</v>
      </c>
      <c r="F25" s="14">
        <v>300</v>
      </c>
      <c r="G25" s="14">
        <v>300</v>
      </c>
      <c r="H25" s="14">
        <f>SUM(D25:G25)</f>
        <v>1200</v>
      </c>
      <c r="I25" s="7"/>
    </row>
    <row r="26" spans="1:9" ht="30" customHeight="1">
      <c r="A26" s="9" t="s">
        <v>32</v>
      </c>
      <c r="B26" s="44" t="s">
        <v>113</v>
      </c>
      <c r="C26" s="44"/>
      <c r="D26" s="16">
        <f>D24/D25</f>
        <v>1</v>
      </c>
      <c r="E26" s="16">
        <f t="shared" ref="E26:H26" si="0">E24/E25</f>
        <v>1</v>
      </c>
      <c r="F26" s="16">
        <f t="shared" si="0"/>
        <v>1</v>
      </c>
      <c r="G26" s="16">
        <f t="shared" si="0"/>
        <v>1</v>
      </c>
      <c r="H26" s="16">
        <f t="shared" si="0"/>
        <v>1</v>
      </c>
      <c r="I26" s="12"/>
    </row>
    <row r="27" spans="1:9" ht="30" customHeight="1">
      <c r="A27" s="45"/>
      <c r="B27" s="45"/>
      <c r="C27" s="45"/>
      <c r="D27" s="45"/>
      <c r="E27" s="45"/>
      <c r="F27" s="45"/>
      <c r="G27" s="45"/>
      <c r="H27" s="45"/>
      <c r="I27" s="45"/>
    </row>
    <row r="28" spans="1:9" ht="30" customHeight="1">
      <c r="A28" s="46" t="s">
        <v>114</v>
      </c>
      <c r="B28" s="46"/>
      <c r="C28" s="46"/>
      <c r="D28" s="46"/>
      <c r="E28" s="46"/>
      <c r="F28" s="46"/>
      <c r="G28" s="46"/>
      <c r="H28" s="46"/>
      <c r="I28" s="46"/>
    </row>
    <row r="29" spans="1:9" ht="30" customHeight="1">
      <c r="A29" s="47" t="s">
        <v>23</v>
      </c>
      <c r="B29" s="47" t="s">
        <v>24</v>
      </c>
      <c r="C29" s="47" t="s">
        <v>25</v>
      </c>
      <c r="D29" s="46" t="s">
        <v>26</v>
      </c>
      <c r="E29" s="46"/>
      <c r="F29" s="46"/>
      <c r="G29" s="46"/>
      <c r="H29" s="47" t="s">
        <v>41</v>
      </c>
      <c r="I29" s="47" t="s">
        <v>27</v>
      </c>
    </row>
    <row r="30" spans="1:9" ht="30" customHeight="1">
      <c r="A30" s="47"/>
      <c r="B30" s="47"/>
      <c r="C30" s="47"/>
      <c r="D30" s="17" t="s">
        <v>28</v>
      </c>
      <c r="E30" s="17" t="s">
        <v>29</v>
      </c>
      <c r="F30" s="17" t="s">
        <v>30</v>
      </c>
      <c r="G30" s="17" t="s">
        <v>31</v>
      </c>
      <c r="H30" s="47"/>
      <c r="I30" s="47"/>
    </row>
    <row r="31" spans="1:9" ht="75">
      <c r="A31" s="7" t="s">
        <v>181</v>
      </c>
      <c r="B31" s="7" t="s">
        <v>166</v>
      </c>
      <c r="C31" s="7" t="s">
        <v>112</v>
      </c>
      <c r="D31" s="14">
        <f>+'ACTIVIDAD 3.1'!D31+'ACTIVIDAD 3.2'!D31</f>
        <v>313</v>
      </c>
      <c r="E31" s="14">
        <f>+'ACTIVIDAD 3.1'!E31+'ACTIVIDAD 3.2'!E31</f>
        <v>314</v>
      </c>
      <c r="F31" s="14">
        <f>+'ACTIVIDAD 3.1'!F31+'ACTIVIDAD 3.2'!F31</f>
        <v>328</v>
      </c>
      <c r="G31" s="14"/>
      <c r="H31" s="14"/>
      <c r="I31" s="7"/>
    </row>
    <row r="32" spans="1:9" ht="75">
      <c r="A32" s="7" t="s">
        <v>182</v>
      </c>
      <c r="B32" s="7" t="s">
        <v>166</v>
      </c>
      <c r="C32" s="7" t="s">
        <v>112</v>
      </c>
      <c r="D32" s="14">
        <v>300</v>
      </c>
      <c r="E32" s="14">
        <v>300</v>
      </c>
      <c r="F32" s="14">
        <v>300</v>
      </c>
      <c r="G32" s="14">
        <v>300</v>
      </c>
      <c r="H32" s="14">
        <f>SUM(D32:G32)</f>
        <v>1200</v>
      </c>
      <c r="I32" s="7"/>
    </row>
    <row r="33" spans="1:9" ht="30" customHeight="1">
      <c r="A33" s="17" t="s">
        <v>32</v>
      </c>
      <c r="B33" s="44" t="s">
        <v>113</v>
      </c>
      <c r="C33" s="44"/>
      <c r="D33" s="16">
        <f>D31/D32</f>
        <v>1.0433333333333332</v>
      </c>
      <c r="E33" s="16">
        <f t="shared" ref="E33:H33" si="1">E31/E32</f>
        <v>1.0466666666666666</v>
      </c>
      <c r="F33" s="16">
        <f t="shared" si="1"/>
        <v>1.0933333333333333</v>
      </c>
      <c r="G33" s="16">
        <f t="shared" si="1"/>
        <v>0</v>
      </c>
      <c r="H33" s="16">
        <f t="shared" si="1"/>
        <v>0</v>
      </c>
      <c r="I33" s="12"/>
    </row>
    <row r="35" spans="1:9" ht="15.75">
      <c r="A35" s="29"/>
      <c r="B35" s="54" t="s">
        <v>234</v>
      </c>
      <c r="C35" s="54"/>
      <c r="D35" s="29"/>
      <c r="E35" s="29"/>
      <c r="F35" s="54" t="s">
        <v>235</v>
      </c>
      <c r="G35" s="54"/>
      <c r="H35" s="29"/>
      <c r="I35" s="29"/>
    </row>
    <row r="36" spans="1:9" ht="75" customHeight="1">
      <c r="A36" s="29"/>
      <c r="B36" s="55" t="s">
        <v>236</v>
      </c>
      <c r="C36" s="56"/>
      <c r="D36" s="29"/>
      <c r="E36" s="29"/>
      <c r="F36" s="55" t="s">
        <v>237</v>
      </c>
      <c r="G36" s="56"/>
      <c r="H36" s="29"/>
      <c r="I36" s="29"/>
    </row>
  </sheetData>
  <mergeCells count="41">
    <mergeCell ref="B35:C35"/>
    <mergeCell ref="F35:G35"/>
    <mergeCell ref="B36:C36"/>
    <mergeCell ref="F36:G36"/>
    <mergeCell ref="B33:C33"/>
    <mergeCell ref="B26:C26"/>
    <mergeCell ref="A27:I27"/>
    <mergeCell ref="A28:I28"/>
    <mergeCell ref="A29:A30"/>
    <mergeCell ref="B29:B30"/>
    <mergeCell ref="C29:C30"/>
    <mergeCell ref="D29:G29"/>
    <mergeCell ref="H29:H30"/>
    <mergeCell ref="I29:I30"/>
    <mergeCell ref="D19:I19"/>
    <mergeCell ref="A20:I20"/>
    <mergeCell ref="A21:I21"/>
    <mergeCell ref="A22:A23"/>
    <mergeCell ref="B22:B23"/>
    <mergeCell ref="C22:C23"/>
    <mergeCell ref="D22:G22"/>
    <mergeCell ref="H22:H23"/>
    <mergeCell ref="I22:I23"/>
    <mergeCell ref="B18:I18"/>
    <mergeCell ref="B7:I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  <mergeCell ref="B17:I17"/>
    <mergeCell ref="B6:I6"/>
    <mergeCell ref="A1:I1"/>
    <mergeCell ref="B2:H2"/>
    <mergeCell ref="B3:H3"/>
    <mergeCell ref="B4:I4"/>
    <mergeCell ref="B5:I5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36"/>
  <sheetViews>
    <sheetView topLeftCell="A19" zoomScale="80" zoomScaleNormal="80" zoomScalePageLayoutView="80" workbookViewId="0">
      <selection activeCell="F32" sqref="F32"/>
    </sheetView>
  </sheetViews>
  <sheetFormatPr baseColWidth="10" defaultColWidth="11.42578125" defaultRowHeight="15"/>
  <cols>
    <col min="1" max="3" width="33.28515625" style="8" customWidth="1"/>
    <col min="4" max="7" width="18.7109375" style="8" customWidth="1"/>
    <col min="8" max="8" width="18.28515625" style="8" customWidth="1"/>
    <col min="9" max="9" width="60.7109375" style="8" customWidth="1"/>
    <col min="10" max="16384" width="11.42578125" style="8"/>
  </cols>
  <sheetData>
    <row r="1" spans="1:9" ht="30" customHeight="1">
      <c r="A1" s="52" t="s">
        <v>103</v>
      </c>
      <c r="B1" s="52"/>
      <c r="C1" s="52"/>
      <c r="D1" s="52"/>
      <c r="E1" s="52"/>
      <c r="F1" s="52"/>
      <c r="G1" s="52"/>
      <c r="H1" s="52"/>
      <c r="I1" s="52"/>
    </row>
    <row r="2" spans="1:9" s="10" customFormat="1" ht="30" customHeight="1">
      <c r="A2" s="9" t="s">
        <v>0</v>
      </c>
      <c r="B2" s="50" t="s">
        <v>18</v>
      </c>
      <c r="C2" s="50"/>
      <c r="D2" s="50"/>
      <c r="E2" s="50"/>
      <c r="F2" s="50"/>
      <c r="G2" s="50"/>
      <c r="H2" s="50"/>
      <c r="I2" s="9" t="s">
        <v>2</v>
      </c>
    </row>
    <row r="3" spans="1:9" ht="30" customHeight="1">
      <c r="A3" s="11" t="s">
        <v>68</v>
      </c>
      <c r="B3" s="44" t="s">
        <v>69</v>
      </c>
      <c r="C3" s="44"/>
      <c r="D3" s="44"/>
      <c r="E3" s="44"/>
      <c r="F3" s="44"/>
      <c r="G3" s="44"/>
      <c r="H3" s="44"/>
      <c r="I3" s="12">
        <v>2023</v>
      </c>
    </row>
    <row r="4" spans="1:9" ht="30" customHeight="1">
      <c r="A4" s="6" t="s">
        <v>42</v>
      </c>
      <c r="B4" s="50" t="s">
        <v>43</v>
      </c>
      <c r="C4" s="50"/>
      <c r="D4" s="50"/>
      <c r="E4" s="50"/>
      <c r="F4" s="50"/>
      <c r="G4" s="50"/>
      <c r="H4" s="50"/>
      <c r="I4" s="50"/>
    </row>
    <row r="5" spans="1:9" ht="24.95" customHeight="1">
      <c r="A5" s="11" t="s">
        <v>162</v>
      </c>
      <c r="B5" s="53" t="s">
        <v>163</v>
      </c>
      <c r="C5" s="44"/>
      <c r="D5" s="44"/>
      <c r="E5" s="44"/>
      <c r="F5" s="44"/>
      <c r="G5" s="44"/>
      <c r="H5" s="44"/>
      <c r="I5" s="44"/>
    </row>
    <row r="6" spans="1:9" s="10" customFormat="1" ht="24.95" customHeight="1">
      <c r="A6" s="9" t="s">
        <v>1</v>
      </c>
      <c r="B6" s="50" t="s">
        <v>3</v>
      </c>
      <c r="C6" s="50"/>
      <c r="D6" s="50"/>
      <c r="E6" s="50"/>
      <c r="F6" s="50"/>
      <c r="G6" s="50"/>
      <c r="H6" s="50"/>
      <c r="I6" s="50"/>
    </row>
    <row r="7" spans="1:9" ht="24.95" customHeight="1">
      <c r="A7" s="12">
        <v>7</v>
      </c>
      <c r="B7" s="53" t="s">
        <v>106</v>
      </c>
      <c r="C7" s="53"/>
      <c r="D7" s="53"/>
      <c r="E7" s="53"/>
      <c r="F7" s="53"/>
      <c r="G7" s="53"/>
      <c r="H7" s="53"/>
      <c r="I7" s="53"/>
    </row>
    <row r="8" spans="1:9" ht="24.95" customHeight="1">
      <c r="A8" s="57"/>
      <c r="B8" s="57"/>
      <c r="C8" s="57"/>
      <c r="D8" s="57"/>
      <c r="E8" s="57"/>
      <c r="F8" s="57"/>
      <c r="G8" s="57"/>
      <c r="H8" s="57"/>
      <c r="I8" s="57"/>
    </row>
    <row r="9" spans="1:9" s="5" customFormat="1" ht="30" customHeight="1">
      <c r="A9" s="51" t="s">
        <v>35</v>
      </c>
      <c r="B9" s="51"/>
      <c r="C9" s="51"/>
      <c r="D9" s="51"/>
      <c r="E9" s="51"/>
      <c r="F9" s="51"/>
      <c r="G9" s="51"/>
      <c r="H9" s="51"/>
      <c r="I9" s="51"/>
    </row>
    <row r="10" spans="1:9" s="5" customFormat="1" ht="24.95" customHeight="1">
      <c r="A10" s="6" t="s">
        <v>36</v>
      </c>
      <c r="B10" s="58" t="s">
        <v>107</v>
      </c>
      <c r="C10" s="58"/>
      <c r="D10" s="58"/>
      <c r="E10" s="58"/>
      <c r="F10" s="58"/>
      <c r="G10" s="58"/>
      <c r="H10" s="58"/>
      <c r="I10" s="58"/>
    </row>
    <row r="11" spans="1:9" s="5" customFormat="1" ht="24.95" customHeight="1">
      <c r="A11" s="6" t="s">
        <v>34</v>
      </c>
      <c r="B11" s="48" t="s">
        <v>85</v>
      </c>
      <c r="C11" s="48"/>
      <c r="D11" s="48"/>
      <c r="E11" s="48"/>
      <c r="F11" s="48"/>
      <c r="G11" s="48"/>
      <c r="H11" s="48"/>
      <c r="I11" s="48"/>
    </row>
    <row r="12" spans="1:9" s="5" customFormat="1" ht="24.95" customHeight="1">
      <c r="A12" s="6" t="s">
        <v>33</v>
      </c>
      <c r="B12" s="58" t="s">
        <v>183</v>
      </c>
      <c r="C12" s="58"/>
      <c r="D12" s="58"/>
      <c r="E12" s="58"/>
      <c r="F12" s="58"/>
      <c r="G12" s="58"/>
      <c r="H12" s="58"/>
      <c r="I12" s="58"/>
    </row>
    <row r="13" spans="1:9" s="5" customFormat="1" ht="24.95" customHeight="1">
      <c r="A13" s="6" t="s">
        <v>19</v>
      </c>
      <c r="B13" s="48" t="s">
        <v>167</v>
      </c>
      <c r="C13" s="48"/>
      <c r="D13" s="48"/>
      <c r="E13" s="48"/>
      <c r="F13" s="48"/>
      <c r="G13" s="48"/>
      <c r="H13" s="48"/>
      <c r="I13" s="48"/>
    </row>
    <row r="14" spans="1:9" s="5" customFormat="1" ht="24.95" customHeight="1">
      <c r="A14" s="6" t="s">
        <v>20</v>
      </c>
      <c r="B14" s="58" t="s">
        <v>113</v>
      </c>
      <c r="C14" s="58"/>
      <c r="D14" s="58"/>
      <c r="E14" s="58"/>
      <c r="F14" s="58"/>
      <c r="G14" s="58"/>
      <c r="H14" s="58"/>
      <c r="I14" s="58"/>
    </row>
    <row r="15" spans="1:9" s="5" customFormat="1" ht="24.95" customHeight="1">
      <c r="A15" s="6" t="s">
        <v>21</v>
      </c>
      <c r="B15" s="58" t="s">
        <v>109</v>
      </c>
      <c r="C15" s="58"/>
      <c r="D15" s="58"/>
      <c r="E15" s="58"/>
      <c r="F15" s="58"/>
      <c r="G15" s="58"/>
      <c r="H15" s="58"/>
      <c r="I15" s="58"/>
    </row>
    <row r="16" spans="1:9" s="5" customFormat="1" ht="24.95" customHeight="1">
      <c r="A16" s="6" t="s">
        <v>37</v>
      </c>
      <c r="B16" s="48" t="s">
        <v>116</v>
      </c>
      <c r="C16" s="48"/>
      <c r="D16" s="48"/>
      <c r="E16" s="48"/>
      <c r="F16" s="48"/>
      <c r="G16" s="48"/>
      <c r="H16" s="48"/>
      <c r="I16" s="48"/>
    </row>
    <row r="17" spans="1:9" s="5" customFormat="1" ht="24.95" customHeight="1">
      <c r="A17" s="6" t="s">
        <v>38</v>
      </c>
      <c r="B17" s="58" t="s">
        <v>110</v>
      </c>
      <c r="C17" s="58"/>
      <c r="D17" s="58"/>
      <c r="E17" s="58"/>
      <c r="F17" s="58"/>
      <c r="G17" s="58"/>
      <c r="H17" s="58"/>
      <c r="I17" s="58"/>
    </row>
    <row r="18" spans="1:9" s="5" customFormat="1" ht="24.95" customHeight="1">
      <c r="A18" s="6" t="s">
        <v>39</v>
      </c>
      <c r="B18" s="48" t="s">
        <v>123</v>
      </c>
      <c r="C18" s="48"/>
      <c r="D18" s="48"/>
      <c r="E18" s="48"/>
      <c r="F18" s="48"/>
      <c r="G18" s="48"/>
      <c r="H18" s="48"/>
      <c r="I18" s="48"/>
    </row>
    <row r="19" spans="1:9" s="5" customFormat="1" ht="40.5" customHeight="1">
      <c r="A19" s="6" t="s">
        <v>40</v>
      </c>
      <c r="B19" s="13" t="s">
        <v>132</v>
      </c>
      <c r="C19" s="6" t="s">
        <v>6</v>
      </c>
      <c r="D19" s="48" t="s">
        <v>47</v>
      </c>
      <c r="E19" s="48"/>
      <c r="F19" s="48"/>
      <c r="G19" s="48"/>
      <c r="H19" s="48"/>
      <c r="I19" s="48"/>
    </row>
    <row r="20" spans="1:9" s="5" customFormat="1" ht="30" customHeight="1">
      <c r="A20" s="49"/>
      <c r="B20" s="49"/>
      <c r="C20" s="49"/>
      <c r="D20" s="49"/>
      <c r="E20" s="49"/>
      <c r="F20" s="49"/>
      <c r="G20" s="49"/>
      <c r="H20" s="49"/>
      <c r="I20" s="49"/>
    </row>
    <row r="21" spans="1:9" ht="30" customHeight="1">
      <c r="A21" s="50" t="s">
        <v>22</v>
      </c>
      <c r="B21" s="50"/>
      <c r="C21" s="50"/>
      <c r="D21" s="50"/>
      <c r="E21" s="50"/>
      <c r="F21" s="50"/>
      <c r="G21" s="50"/>
      <c r="H21" s="50"/>
      <c r="I21" s="50"/>
    </row>
    <row r="22" spans="1:9" ht="30" customHeight="1">
      <c r="A22" s="51" t="s">
        <v>23</v>
      </c>
      <c r="B22" s="51" t="s">
        <v>24</v>
      </c>
      <c r="C22" s="51" t="s">
        <v>25</v>
      </c>
      <c r="D22" s="50" t="s">
        <v>26</v>
      </c>
      <c r="E22" s="50"/>
      <c r="F22" s="50"/>
      <c r="G22" s="50"/>
      <c r="H22" s="51" t="s">
        <v>41</v>
      </c>
      <c r="I22" s="51" t="s">
        <v>27</v>
      </c>
    </row>
    <row r="23" spans="1:9" ht="30" customHeight="1">
      <c r="A23" s="51"/>
      <c r="B23" s="51"/>
      <c r="C23" s="51"/>
      <c r="D23" s="9" t="s">
        <v>28</v>
      </c>
      <c r="E23" s="9" t="s">
        <v>29</v>
      </c>
      <c r="F23" s="9" t="s">
        <v>30</v>
      </c>
      <c r="G23" s="9" t="s">
        <v>31</v>
      </c>
      <c r="H23" s="51"/>
      <c r="I23" s="51"/>
    </row>
    <row r="24" spans="1:9" s="5" customFormat="1" ht="30" customHeight="1">
      <c r="A24" s="7" t="s">
        <v>168</v>
      </c>
      <c r="B24" s="7" t="s">
        <v>166</v>
      </c>
      <c r="C24" s="7" t="s">
        <v>112</v>
      </c>
      <c r="D24" s="19">
        <v>180</v>
      </c>
      <c r="E24" s="19">
        <v>180</v>
      </c>
      <c r="F24" s="19">
        <v>180</v>
      </c>
      <c r="G24" s="19">
        <v>180</v>
      </c>
      <c r="H24" s="14">
        <f>SUM(D24:G24)</f>
        <v>720</v>
      </c>
      <c r="I24" s="7"/>
    </row>
    <row r="25" spans="1:9" s="5" customFormat="1" ht="30" customHeight="1">
      <c r="A25" s="7" t="s">
        <v>169</v>
      </c>
      <c r="B25" s="7" t="s">
        <v>166</v>
      </c>
      <c r="C25" s="7" t="s">
        <v>112</v>
      </c>
      <c r="D25" s="19">
        <v>180</v>
      </c>
      <c r="E25" s="19">
        <v>180</v>
      </c>
      <c r="F25" s="19">
        <v>180</v>
      </c>
      <c r="G25" s="19">
        <v>180</v>
      </c>
      <c r="H25" s="14">
        <f>SUM(D25:G25)</f>
        <v>720</v>
      </c>
      <c r="I25" s="7"/>
    </row>
    <row r="26" spans="1:9" ht="30" customHeight="1">
      <c r="A26" s="9" t="s">
        <v>32</v>
      </c>
      <c r="B26" s="44" t="s">
        <v>113</v>
      </c>
      <c r="C26" s="60"/>
      <c r="D26" s="16">
        <f>D24/D25</f>
        <v>1</v>
      </c>
      <c r="E26" s="16">
        <f t="shared" ref="E26:H26" si="0">E24/E25</f>
        <v>1</v>
      </c>
      <c r="F26" s="16">
        <f t="shared" si="0"/>
        <v>1</v>
      </c>
      <c r="G26" s="16">
        <f t="shared" si="0"/>
        <v>1</v>
      </c>
      <c r="H26" s="16">
        <f t="shared" si="0"/>
        <v>1</v>
      </c>
      <c r="I26" s="12"/>
    </row>
    <row r="27" spans="1:9" ht="30" customHeight="1">
      <c r="A27" s="45"/>
      <c r="B27" s="45"/>
      <c r="C27" s="45"/>
      <c r="D27" s="45"/>
      <c r="E27" s="45"/>
      <c r="F27" s="45"/>
      <c r="G27" s="45"/>
      <c r="H27" s="45"/>
      <c r="I27" s="45"/>
    </row>
    <row r="28" spans="1:9" ht="30" customHeight="1">
      <c r="A28" s="46" t="s">
        <v>114</v>
      </c>
      <c r="B28" s="46"/>
      <c r="C28" s="46"/>
      <c r="D28" s="46"/>
      <c r="E28" s="46"/>
      <c r="F28" s="46"/>
      <c r="G28" s="46"/>
      <c r="H28" s="46"/>
      <c r="I28" s="46"/>
    </row>
    <row r="29" spans="1:9" ht="30" customHeight="1">
      <c r="A29" s="47" t="s">
        <v>23</v>
      </c>
      <c r="B29" s="47" t="s">
        <v>24</v>
      </c>
      <c r="C29" s="47" t="s">
        <v>25</v>
      </c>
      <c r="D29" s="46" t="s">
        <v>26</v>
      </c>
      <c r="E29" s="46"/>
      <c r="F29" s="46"/>
      <c r="G29" s="46"/>
      <c r="H29" s="47" t="s">
        <v>41</v>
      </c>
      <c r="I29" s="47" t="s">
        <v>27</v>
      </c>
    </row>
    <row r="30" spans="1:9" ht="30" customHeight="1">
      <c r="A30" s="47"/>
      <c r="B30" s="47"/>
      <c r="C30" s="47"/>
      <c r="D30" s="17" t="s">
        <v>28</v>
      </c>
      <c r="E30" s="17" t="s">
        <v>29</v>
      </c>
      <c r="F30" s="17" t="s">
        <v>30</v>
      </c>
      <c r="G30" s="17" t="s">
        <v>31</v>
      </c>
      <c r="H30" s="47"/>
      <c r="I30" s="47"/>
    </row>
    <row r="31" spans="1:9" ht="30" customHeight="1">
      <c r="A31" s="7" t="s">
        <v>168</v>
      </c>
      <c r="B31" s="7" t="s">
        <v>166</v>
      </c>
      <c r="C31" s="7" t="s">
        <v>112</v>
      </c>
      <c r="D31" s="14">
        <f>63+63+63</f>
        <v>189</v>
      </c>
      <c r="E31" s="14">
        <f>61+63+68</f>
        <v>192</v>
      </c>
      <c r="F31" s="15">
        <f>60+63+64</f>
        <v>187</v>
      </c>
      <c r="G31" s="14"/>
      <c r="H31" s="1">
        <f>SUM(D31:G31)</f>
        <v>568</v>
      </c>
      <c r="I31" s="7"/>
    </row>
    <row r="32" spans="1:9" ht="30" customHeight="1">
      <c r="A32" s="7" t="s">
        <v>169</v>
      </c>
      <c r="B32" s="7" t="s">
        <v>166</v>
      </c>
      <c r="C32" s="7" t="s">
        <v>112</v>
      </c>
      <c r="D32" s="19">
        <v>180</v>
      </c>
      <c r="E32" s="19">
        <v>180</v>
      </c>
      <c r="F32" s="19">
        <v>180</v>
      </c>
      <c r="G32" s="19">
        <v>180</v>
      </c>
      <c r="H32" s="14">
        <f>SUM(D32:G32)</f>
        <v>720</v>
      </c>
      <c r="I32" s="7"/>
    </row>
    <row r="33" spans="1:9" ht="30" customHeight="1">
      <c r="A33" s="17" t="s">
        <v>32</v>
      </c>
      <c r="B33" s="44" t="s">
        <v>113</v>
      </c>
      <c r="C33" s="60"/>
      <c r="D33" s="16">
        <f>D31/D32</f>
        <v>1.05</v>
      </c>
      <c r="E33" s="16">
        <f t="shared" ref="E33:H33" si="1">E31/E32</f>
        <v>1.0666666666666667</v>
      </c>
      <c r="F33" s="16">
        <f t="shared" si="1"/>
        <v>1.038888888888889</v>
      </c>
      <c r="G33" s="16">
        <f t="shared" si="1"/>
        <v>0</v>
      </c>
      <c r="H33" s="16">
        <f t="shared" si="1"/>
        <v>0.78888888888888886</v>
      </c>
      <c r="I33" s="12"/>
    </row>
    <row r="35" spans="1:9" ht="15.75">
      <c r="A35" s="29"/>
      <c r="B35" s="54" t="s">
        <v>234</v>
      </c>
      <c r="C35" s="54"/>
      <c r="D35" s="29"/>
      <c r="E35" s="29"/>
      <c r="F35" s="54" t="s">
        <v>235</v>
      </c>
      <c r="G35" s="54"/>
      <c r="H35" s="29"/>
      <c r="I35" s="29"/>
    </row>
    <row r="36" spans="1:9" ht="60" customHeight="1">
      <c r="A36" s="29"/>
      <c r="B36" s="55" t="s">
        <v>236</v>
      </c>
      <c r="C36" s="56"/>
      <c r="D36" s="29"/>
      <c r="E36" s="29"/>
      <c r="F36" s="55" t="s">
        <v>237</v>
      </c>
      <c r="G36" s="56"/>
      <c r="H36" s="29"/>
      <c r="I36" s="29"/>
    </row>
  </sheetData>
  <mergeCells count="41">
    <mergeCell ref="B35:C35"/>
    <mergeCell ref="F35:G35"/>
    <mergeCell ref="B36:C36"/>
    <mergeCell ref="F36:G36"/>
    <mergeCell ref="B33:C33"/>
    <mergeCell ref="B26:C26"/>
    <mergeCell ref="A27:I27"/>
    <mergeCell ref="A28:I28"/>
    <mergeCell ref="A29:A30"/>
    <mergeCell ref="B29:B30"/>
    <mergeCell ref="C29:C30"/>
    <mergeCell ref="D29:G29"/>
    <mergeCell ref="H29:H30"/>
    <mergeCell ref="I29:I30"/>
    <mergeCell ref="D19:I19"/>
    <mergeCell ref="A20:I20"/>
    <mergeCell ref="A21:I21"/>
    <mergeCell ref="A22:A23"/>
    <mergeCell ref="B22:B23"/>
    <mergeCell ref="C22:C23"/>
    <mergeCell ref="D22:G22"/>
    <mergeCell ref="H22:H23"/>
    <mergeCell ref="I22:I23"/>
    <mergeCell ref="B18:I18"/>
    <mergeCell ref="B7:I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  <mergeCell ref="B17:I17"/>
    <mergeCell ref="B6:I6"/>
    <mergeCell ref="A1:I1"/>
    <mergeCell ref="B2:H2"/>
    <mergeCell ref="B3:H3"/>
    <mergeCell ref="B4:I4"/>
    <mergeCell ref="B5:I5"/>
  </mergeCells>
  <pageMargins left="0.70866141732283472" right="0.70866141732283472" top="0.74803149606299213" bottom="0.55118110236220474" header="0.31496062992125984" footer="0.31496062992125984"/>
  <pageSetup scale="45" fitToHeight="0" orientation="landscape" r:id="rId1"/>
  <headerFooter>
    <oddHeader>&amp;L&amp;G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36"/>
  <sheetViews>
    <sheetView topLeftCell="A19" zoomScale="70" zoomScaleNormal="70" zoomScalePageLayoutView="80" workbookViewId="0">
      <selection activeCell="F31" sqref="F31"/>
    </sheetView>
  </sheetViews>
  <sheetFormatPr baseColWidth="10" defaultColWidth="11.42578125" defaultRowHeight="15"/>
  <cols>
    <col min="1" max="3" width="33.28515625" style="8" customWidth="1"/>
    <col min="4" max="7" width="18.7109375" style="8" customWidth="1"/>
    <col min="8" max="8" width="18.28515625" style="8" customWidth="1"/>
    <col min="9" max="9" width="60.7109375" style="8" customWidth="1"/>
    <col min="10" max="16384" width="11.42578125" style="8"/>
  </cols>
  <sheetData>
    <row r="1" spans="1:9" ht="30" customHeight="1">
      <c r="A1" s="52" t="s">
        <v>103</v>
      </c>
      <c r="B1" s="52"/>
      <c r="C1" s="52"/>
      <c r="D1" s="52"/>
      <c r="E1" s="52"/>
      <c r="F1" s="52"/>
      <c r="G1" s="52"/>
      <c r="H1" s="52"/>
      <c r="I1" s="52"/>
    </row>
    <row r="2" spans="1:9" s="10" customFormat="1" ht="30" customHeight="1">
      <c r="A2" s="9" t="s">
        <v>0</v>
      </c>
      <c r="B2" s="50" t="s">
        <v>18</v>
      </c>
      <c r="C2" s="50"/>
      <c r="D2" s="50"/>
      <c r="E2" s="50"/>
      <c r="F2" s="50"/>
      <c r="G2" s="50"/>
      <c r="H2" s="50"/>
      <c r="I2" s="9" t="s">
        <v>2</v>
      </c>
    </row>
    <row r="3" spans="1:9" ht="30" customHeight="1">
      <c r="A3" s="11" t="s">
        <v>68</v>
      </c>
      <c r="B3" s="44" t="s">
        <v>69</v>
      </c>
      <c r="C3" s="44"/>
      <c r="D3" s="44"/>
      <c r="E3" s="44"/>
      <c r="F3" s="44"/>
      <c r="G3" s="44"/>
      <c r="H3" s="44"/>
      <c r="I3" s="12">
        <v>2023</v>
      </c>
    </row>
    <row r="4" spans="1:9" ht="30" customHeight="1">
      <c r="A4" s="6" t="s">
        <v>42</v>
      </c>
      <c r="B4" s="50" t="s">
        <v>43</v>
      </c>
      <c r="C4" s="50"/>
      <c r="D4" s="50"/>
      <c r="E4" s="50"/>
      <c r="F4" s="50"/>
      <c r="G4" s="50"/>
      <c r="H4" s="50"/>
      <c r="I4" s="50"/>
    </row>
    <row r="5" spans="1:9" ht="30" customHeight="1">
      <c r="A5" s="11" t="s">
        <v>162</v>
      </c>
      <c r="B5" s="53" t="s">
        <v>163</v>
      </c>
      <c r="C5" s="44"/>
      <c r="D5" s="44"/>
      <c r="E5" s="44"/>
      <c r="F5" s="44"/>
      <c r="G5" s="44"/>
      <c r="H5" s="44"/>
      <c r="I5" s="44"/>
    </row>
    <row r="6" spans="1:9" s="10" customFormat="1" ht="30" customHeight="1">
      <c r="A6" s="9" t="s">
        <v>1</v>
      </c>
      <c r="B6" s="50" t="s">
        <v>3</v>
      </c>
      <c r="C6" s="50"/>
      <c r="D6" s="50"/>
      <c r="E6" s="50"/>
      <c r="F6" s="50"/>
      <c r="G6" s="50"/>
      <c r="H6" s="50"/>
      <c r="I6" s="50"/>
    </row>
    <row r="7" spans="1:9" ht="30" customHeight="1">
      <c r="A7" s="12">
        <v>7</v>
      </c>
      <c r="B7" s="53" t="s">
        <v>106</v>
      </c>
      <c r="C7" s="53"/>
      <c r="D7" s="53"/>
      <c r="E7" s="53"/>
      <c r="F7" s="53"/>
      <c r="G7" s="53"/>
      <c r="H7" s="53"/>
      <c r="I7" s="53"/>
    </row>
    <row r="8" spans="1:9" ht="30" customHeight="1">
      <c r="A8" s="57"/>
      <c r="B8" s="57"/>
      <c r="C8" s="57"/>
      <c r="D8" s="57"/>
      <c r="E8" s="57"/>
      <c r="F8" s="57"/>
      <c r="G8" s="57"/>
      <c r="H8" s="57"/>
      <c r="I8" s="57"/>
    </row>
    <row r="9" spans="1:9" s="5" customFormat="1" ht="30" customHeight="1">
      <c r="A9" s="51" t="s">
        <v>35</v>
      </c>
      <c r="B9" s="51"/>
      <c r="C9" s="51"/>
      <c r="D9" s="51"/>
      <c r="E9" s="51"/>
      <c r="F9" s="51"/>
      <c r="G9" s="51"/>
      <c r="H9" s="51"/>
      <c r="I9" s="51"/>
    </row>
    <row r="10" spans="1:9" s="5" customFormat="1" ht="30" customHeight="1">
      <c r="A10" s="6" t="s">
        <v>36</v>
      </c>
      <c r="B10" s="58" t="s">
        <v>107</v>
      </c>
      <c r="C10" s="58"/>
      <c r="D10" s="58"/>
      <c r="E10" s="58"/>
      <c r="F10" s="58"/>
      <c r="G10" s="58"/>
      <c r="H10" s="58"/>
      <c r="I10" s="58"/>
    </row>
    <row r="11" spans="1:9" s="5" customFormat="1" ht="30" customHeight="1">
      <c r="A11" s="6" t="s">
        <v>34</v>
      </c>
      <c r="B11" s="48" t="s">
        <v>86</v>
      </c>
      <c r="C11" s="48"/>
      <c r="D11" s="48"/>
      <c r="E11" s="48"/>
      <c r="F11" s="48"/>
      <c r="G11" s="48"/>
      <c r="H11" s="48"/>
      <c r="I11" s="48"/>
    </row>
    <row r="12" spans="1:9" s="5" customFormat="1" ht="30" customHeight="1">
      <c r="A12" s="6" t="s">
        <v>33</v>
      </c>
      <c r="B12" s="58" t="s">
        <v>184</v>
      </c>
      <c r="C12" s="58"/>
      <c r="D12" s="58"/>
      <c r="E12" s="58"/>
      <c r="F12" s="58"/>
      <c r="G12" s="58"/>
      <c r="H12" s="58"/>
      <c r="I12" s="58"/>
    </row>
    <row r="13" spans="1:9" s="5" customFormat="1" ht="30" customHeight="1">
      <c r="A13" s="6" t="s">
        <v>19</v>
      </c>
      <c r="B13" s="48" t="s">
        <v>185</v>
      </c>
      <c r="C13" s="48"/>
      <c r="D13" s="48"/>
      <c r="E13" s="48"/>
      <c r="F13" s="48"/>
      <c r="G13" s="48"/>
      <c r="H13" s="48"/>
      <c r="I13" s="48"/>
    </row>
    <row r="14" spans="1:9" s="5" customFormat="1" ht="30" customHeight="1">
      <c r="A14" s="6" t="s">
        <v>20</v>
      </c>
      <c r="B14" s="58" t="s">
        <v>113</v>
      </c>
      <c r="C14" s="58"/>
      <c r="D14" s="58"/>
      <c r="E14" s="58"/>
      <c r="F14" s="58"/>
      <c r="G14" s="58"/>
      <c r="H14" s="58"/>
      <c r="I14" s="58"/>
    </row>
    <row r="15" spans="1:9" s="5" customFormat="1" ht="30" customHeight="1">
      <c r="A15" s="6" t="s">
        <v>21</v>
      </c>
      <c r="B15" s="58" t="s">
        <v>109</v>
      </c>
      <c r="C15" s="58"/>
      <c r="D15" s="58"/>
      <c r="E15" s="58"/>
      <c r="F15" s="58"/>
      <c r="G15" s="58"/>
      <c r="H15" s="58"/>
      <c r="I15" s="58"/>
    </row>
    <row r="16" spans="1:9" s="5" customFormat="1" ht="30" customHeight="1">
      <c r="A16" s="6" t="s">
        <v>37</v>
      </c>
      <c r="B16" s="48" t="s">
        <v>116</v>
      </c>
      <c r="C16" s="48"/>
      <c r="D16" s="48"/>
      <c r="E16" s="48"/>
      <c r="F16" s="48"/>
      <c r="G16" s="48"/>
      <c r="H16" s="48"/>
      <c r="I16" s="48"/>
    </row>
    <row r="17" spans="1:9" s="5" customFormat="1" ht="30" customHeight="1">
      <c r="A17" s="6" t="s">
        <v>38</v>
      </c>
      <c r="B17" s="58" t="s">
        <v>110</v>
      </c>
      <c r="C17" s="58"/>
      <c r="D17" s="58"/>
      <c r="E17" s="58"/>
      <c r="F17" s="58"/>
      <c r="G17" s="58"/>
      <c r="H17" s="58"/>
      <c r="I17" s="58"/>
    </row>
    <row r="18" spans="1:9" s="5" customFormat="1" ht="30" customHeight="1">
      <c r="A18" s="6" t="s">
        <v>39</v>
      </c>
      <c r="B18" s="48" t="s">
        <v>123</v>
      </c>
      <c r="C18" s="48"/>
      <c r="D18" s="48"/>
      <c r="E18" s="48"/>
      <c r="F18" s="48"/>
      <c r="G18" s="48"/>
      <c r="H18" s="48"/>
      <c r="I18" s="48"/>
    </row>
    <row r="19" spans="1:9" s="5" customFormat="1" ht="30" customHeight="1">
      <c r="A19" s="6" t="s">
        <v>40</v>
      </c>
      <c r="B19" s="13" t="s">
        <v>151</v>
      </c>
      <c r="C19" s="6" t="s">
        <v>6</v>
      </c>
      <c r="D19" s="48" t="s">
        <v>48</v>
      </c>
      <c r="E19" s="48"/>
      <c r="F19" s="48"/>
      <c r="G19" s="48"/>
      <c r="H19" s="48"/>
      <c r="I19" s="48"/>
    </row>
    <row r="20" spans="1:9" s="5" customFormat="1" ht="30" customHeight="1">
      <c r="A20" s="49"/>
      <c r="B20" s="49"/>
      <c r="C20" s="49"/>
      <c r="D20" s="49"/>
      <c r="E20" s="49"/>
      <c r="F20" s="49"/>
      <c r="G20" s="49"/>
      <c r="H20" s="49"/>
      <c r="I20" s="49"/>
    </row>
    <row r="21" spans="1:9" ht="30" customHeight="1">
      <c r="A21" s="50" t="s">
        <v>22</v>
      </c>
      <c r="B21" s="50"/>
      <c r="C21" s="50"/>
      <c r="D21" s="50"/>
      <c r="E21" s="50"/>
      <c r="F21" s="50"/>
      <c r="G21" s="50"/>
      <c r="H21" s="50"/>
      <c r="I21" s="50"/>
    </row>
    <row r="22" spans="1:9" ht="30" customHeight="1">
      <c r="A22" s="51" t="s">
        <v>23</v>
      </c>
      <c r="B22" s="51" t="s">
        <v>24</v>
      </c>
      <c r="C22" s="51" t="s">
        <v>25</v>
      </c>
      <c r="D22" s="50" t="s">
        <v>26</v>
      </c>
      <c r="E22" s="50"/>
      <c r="F22" s="50"/>
      <c r="G22" s="50"/>
      <c r="H22" s="51" t="s">
        <v>41</v>
      </c>
      <c r="I22" s="51" t="s">
        <v>27</v>
      </c>
    </row>
    <row r="23" spans="1:9" ht="30" customHeight="1">
      <c r="A23" s="51"/>
      <c r="B23" s="51"/>
      <c r="C23" s="51"/>
      <c r="D23" s="9" t="s">
        <v>28</v>
      </c>
      <c r="E23" s="9" t="s">
        <v>29</v>
      </c>
      <c r="F23" s="9" t="s">
        <v>30</v>
      </c>
      <c r="G23" s="9" t="s">
        <v>31</v>
      </c>
      <c r="H23" s="51"/>
      <c r="I23" s="51"/>
    </row>
    <row r="24" spans="1:9" s="5" customFormat="1" ht="30" customHeight="1">
      <c r="A24" s="7" t="s">
        <v>186</v>
      </c>
      <c r="B24" s="7" t="s">
        <v>166</v>
      </c>
      <c r="C24" s="7" t="s">
        <v>112</v>
      </c>
      <c r="D24" s="14">
        <v>120</v>
      </c>
      <c r="E24" s="14">
        <v>120</v>
      </c>
      <c r="F24" s="14">
        <v>120</v>
      </c>
      <c r="G24" s="14">
        <v>120</v>
      </c>
      <c r="H24" s="1">
        <f>SUM(D24:G24)</f>
        <v>480</v>
      </c>
      <c r="I24" s="7"/>
    </row>
    <row r="25" spans="1:9" s="5" customFormat="1" ht="30" customHeight="1">
      <c r="A25" s="7" t="s">
        <v>187</v>
      </c>
      <c r="B25" s="7" t="s">
        <v>166</v>
      </c>
      <c r="C25" s="7" t="s">
        <v>112</v>
      </c>
      <c r="D25" s="14">
        <v>120</v>
      </c>
      <c r="E25" s="14">
        <v>120</v>
      </c>
      <c r="F25" s="14">
        <v>120</v>
      </c>
      <c r="G25" s="14">
        <v>120</v>
      </c>
      <c r="H25" s="1">
        <f>SUM(D25:G25)</f>
        <v>480</v>
      </c>
      <c r="I25" s="7"/>
    </row>
    <row r="26" spans="1:9" ht="30" customHeight="1">
      <c r="A26" s="9" t="s">
        <v>32</v>
      </c>
      <c r="B26" s="44" t="s">
        <v>113</v>
      </c>
      <c r="C26" s="60"/>
      <c r="D26" s="16">
        <f>D24/D25</f>
        <v>1</v>
      </c>
      <c r="E26" s="16">
        <f t="shared" ref="E26:H26" si="0">E24/E25</f>
        <v>1</v>
      </c>
      <c r="F26" s="16">
        <f t="shared" si="0"/>
        <v>1</v>
      </c>
      <c r="G26" s="16">
        <f t="shared" si="0"/>
        <v>1</v>
      </c>
      <c r="H26" s="16">
        <f t="shared" si="0"/>
        <v>1</v>
      </c>
      <c r="I26" s="12"/>
    </row>
    <row r="27" spans="1:9" ht="30" customHeight="1">
      <c r="A27" s="45"/>
      <c r="B27" s="45"/>
      <c r="C27" s="45"/>
      <c r="D27" s="45"/>
      <c r="E27" s="45"/>
      <c r="F27" s="45"/>
      <c r="G27" s="45"/>
      <c r="H27" s="45"/>
      <c r="I27" s="45"/>
    </row>
    <row r="28" spans="1:9" ht="30" customHeight="1">
      <c r="A28" s="46" t="s">
        <v>114</v>
      </c>
      <c r="B28" s="46"/>
      <c r="C28" s="46"/>
      <c r="D28" s="46"/>
      <c r="E28" s="46"/>
      <c r="F28" s="46"/>
      <c r="G28" s="46"/>
      <c r="H28" s="46"/>
      <c r="I28" s="46"/>
    </row>
    <row r="29" spans="1:9" ht="30" customHeight="1">
      <c r="A29" s="47" t="s">
        <v>23</v>
      </c>
      <c r="B29" s="47" t="s">
        <v>24</v>
      </c>
      <c r="C29" s="47" t="s">
        <v>25</v>
      </c>
      <c r="D29" s="46" t="s">
        <v>26</v>
      </c>
      <c r="E29" s="46"/>
      <c r="F29" s="46"/>
      <c r="G29" s="46"/>
      <c r="H29" s="47" t="s">
        <v>41</v>
      </c>
      <c r="I29" s="47" t="s">
        <v>27</v>
      </c>
    </row>
    <row r="30" spans="1:9" ht="30" customHeight="1">
      <c r="A30" s="47"/>
      <c r="B30" s="47"/>
      <c r="C30" s="47"/>
      <c r="D30" s="17" t="s">
        <v>28</v>
      </c>
      <c r="E30" s="17" t="s">
        <v>29</v>
      </c>
      <c r="F30" s="17" t="s">
        <v>30</v>
      </c>
      <c r="G30" s="17" t="s">
        <v>31</v>
      </c>
      <c r="H30" s="47"/>
      <c r="I30" s="47"/>
    </row>
    <row r="31" spans="1:9" ht="30" customHeight="1">
      <c r="A31" s="7" t="s">
        <v>186</v>
      </c>
      <c r="B31" s="7" t="s">
        <v>166</v>
      </c>
      <c r="C31" s="7" t="s">
        <v>112</v>
      </c>
      <c r="D31" s="14">
        <f>81+43</f>
        <v>124</v>
      </c>
      <c r="E31" s="14">
        <f>32+16+74</f>
        <v>122</v>
      </c>
      <c r="F31" s="15">
        <f>41+46+54</f>
        <v>141</v>
      </c>
      <c r="G31" s="14"/>
      <c r="H31" s="1">
        <f>SUM(D31:G31)</f>
        <v>387</v>
      </c>
      <c r="I31" s="7"/>
    </row>
    <row r="32" spans="1:9" ht="30" customHeight="1">
      <c r="A32" s="7" t="s">
        <v>187</v>
      </c>
      <c r="B32" s="7" t="s">
        <v>166</v>
      </c>
      <c r="C32" s="7" t="s">
        <v>112</v>
      </c>
      <c r="D32" s="14">
        <v>120</v>
      </c>
      <c r="E32" s="14">
        <v>120</v>
      </c>
      <c r="F32" s="14">
        <v>120</v>
      </c>
      <c r="G32" s="14">
        <v>120</v>
      </c>
      <c r="H32" s="1">
        <f>SUM(D32:G32)</f>
        <v>480</v>
      </c>
      <c r="I32" s="7"/>
    </row>
    <row r="33" spans="1:9" ht="30" customHeight="1">
      <c r="A33" s="17" t="s">
        <v>32</v>
      </c>
      <c r="B33" s="44" t="s">
        <v>113</v>
      </c>
      <c r="C33" s="60"/>
      <c r="D33" s="16">
        <f>D31/D32</f>
        <v>1.0333333333333334</v>
      </c>
      <c r="E33" s="16">
        <f t="shared" ref="E33:H33" si="1">E31/E32</f>
        <v>1.0166666666666666</v>
      </c>
      <c r="F33" s="16">
        <f t="shared" si="1"/>
        <v>1.175</v>
      </c>
      <c r="G33" s="16">
        <f t="shared" si="1"/>
        <v>0</v>
      </c>
      <c r="H33" s="16">
        <f t="shared" si="1"/>
        <v>0.80625000000000002</v>
      </c>
      <c r="I33" s="12"/>
    </row>
    <row r="35" spans="1:9" ht="15.75">
      <c r="A35" s="29"/>
      <c r="B35" s="54" t="s">
        <v>234</v>
      </c>
      <c r="C35" s="54"/>
      <c r="D35" s="29"/>
      <c r="E35" s="29"/>
      <c r="F35" s="54" t="s">
        <v>235</v>
      </c>
      <c r="G35" s="54"/>
      <c r="H35" s="29"/>
      <c r="I35" s="29"/>
    </row>
    <row r="36" spans="1:9" ht="60" customHeight="1">
      <c r="A36" s="29"/>
      <c r="B36" s="55" t="s">
        <v>236</v>
      </c>
      <c r="C36" s="56"/>
      <c r="D36" s="29"/>
      <c r="E36" s="29"/>
      <c r="F36" s="55" t="s">
        <v>237</v>
      </c>
      <c r="G36" s="56"/>
      <c r="H36" s="29"/>
      <c r="I36" s="29"/>
    </row>
  </sheetData>
  <mergeCells count="41">
    <mergeCell ref="B35:C35"/>
    <mergeCell ref="F35:G35"/>
    <mergeCell ref="B36:C36"/>
    <mergeCell ref="F36:G36"/>
    <mergeCell ref="B33:C33"/>
    <mergeCell ref="B26:C26"/>
    <mergeCell ref="A27:I27"/>
    <mergeCell ref="A28:I28"/>
    <mergeCell ref="A29:A30"/>
    <mergeCell ref="B29:B30"/>
    <mergeCell ref="C29:C30"/>
    <mergeCell ref="D29:G29"/>
    <mergeCell ref="H29:H30"/>
    <mergeCell ref="I29:I30"/>
    <mergeCell ref="D19:I19"/>
    <mergeCell ref="A20:I20"/>
    <mergeCell ref="A21:I21"/>
    <mergeCell ref="A22:A23"/>
    <mergeCell ref="B22:B23"/>
    <mergeCell ref="C22:C23"/>
    <mergeCell ref="D22:G22"/>
    <mergeCell ref="H22:H23"/>
    <mergeCell ref="I22:I23"/>
    <mergeCell ref="B18:I18"/>
    <mergeCell ref="B7:I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  <mergeCell ref="B17:I17"/>
    <mergeCell ref="B6:I6"/>
    <mergeCell ref="A1:I1"/>
    <mergeCell ref="B2:H2"/>
    <mergeCell ref="B3:H3"/>
    <mergeCell ref="B4:I4"/>
    <mergeCell ref="B5:I5"/>
  </mergeCells>
  <pageMargins left="0.7" right="0.7" top="0.75" bottom="0.75" header="0.3" footer="0.3"/>
  <pageSetup scale="48" fitToHeight="0" orientation="landscape" r:id="rId1"/>
  <headerFooter>
    <oddHeader>&amp;L&amp;G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6"/>
  <sheetViews>
    <sheetView topLeftCell="A10" zoomScale="70" zoomScaleNormal="70" zoomScalePageLayoutView="80" workbookViewId="0">
      <selection activeCell="H34" sqref="H34"/>
    </sheetView>
  </sheetViews>
  <sheetFormatPr baseColWidth="10" defaultColWidth="11.42578125" defaultRowHeight="15"/>
  <cols>
    <col min="1" max="3" width="33.28515625" style="8" customWidth="1"/>
    <col min="4" max="7" width="18.7109375" style="8" customWidth="1"/>
    <col min="8" max="8" width="18.28515625" style="8" customWidth="1"/>
    <col min="9" max="9" width="60.7109375" style="8" customWidth="1"/>
    <col min="10" max="16384" width="11.42578125" style="8"/>
  </cols>
  <sheetData>
    <row r="1" spans="1:9" ht="30" customHeight="1">
      <c r="A1" s="52" t="s">
        <v>103</v>
      </c>
      <c r="B1" s="52"/>
      <c r="C1" s="52"/>
      <c r="D1" s="52"/>
      <c r="E1" s="52"/>
      <c r="F1" s="52"/>
      <c r="G1" s="52"/>
      <c r="H1" s="52"/>
      <c r="I1" s="52"/>
    </row>
    <row r="2" spans="1:9" s="10" customFormat="1" ht="30" customHeight="1">
      <c r="A2" s="9" t="s">
        <v>0</v>
      </c>
      <c r="B2" s="50" t="s">
        <v>18</v>
      </c>
      <c r="C2" s="50"/>
      <c r="D2" s="50"/>
      <c r="E2" s="50"/>
      <c r="F2" s="50"/>
      <c r="G2" s="50"/>
      <c r="H2" s="50"/>
      <c r="I2" s="9" t="s">
        <v>2</v>
      </c>
    </row>
    <row r="3" spans="1:9" ht="30" customHeight="1">
      <c r="A3" s="11" t="s">
        <v>68</v>
      </c>
      <c r="B3" s="44" t="s">
        <v>69</v>
      </c>
      <c r="C3" s="44"/>
      <c r="D3" s="44"/>
      <c r="E3" s="44"/>
      <c r="F3" s="44"/>
      <c r="G3" s="44"/>
      <c r="H3" s="44"/>
      <c r="I3" s="12">
        <v>2023</v>
      </c>
    </row>
    <row r="4" spans="1:9" ht="30" customHeight="1">
      <c r="A4" s="6" t="s">
        <v>42</v>
      </c>
      <c r="B4" s="50" t="s">
        <v>43</v>
      </c>
      <c r="C4" s="50"/>
      <c r="D4" s="50"/>
      <c r="E4" s="50"/>
      <c r="F4" s="50"/>
      <c r="G4" s="50"/>
      <c r="H4" s="50"/>
      <c r="I4" s="50"/>
    </row>
    <row r="5" spans="1:9" ht="30" customHeight="1">
      <c r="A5" s="11" t="s">
        <v>162</v>
      </c>
      <c r="B5" s="53" t="s">
        <v>163</v>
      </c>
      <c r="C5" s="44"/>
      <c r="D5" s="44"/>
      <c r="E5" s="44"/>
      <c r="F5" s="44"/>
      <c r="G5" s="44"/>
      <c r="H5" s="44"/>
      <c r="I5" s="44"/>
    </row>
    <row r="6" spans="1:9" s="10" customFormat="1" ht="30" customHeight="1">
      <c r="A6" s="9" t="s">
        <v>1</v>
      </c>
      <c r="B6" s="50" t="s">
        <v>3</v>
      </c>
      <c r="C6" s="50"/>
      <c r="D6" s="50"/>
      <c r="E6" s="50"/>
      <c r="F6" s="50"/>
      <c r="G6" s="50"/>
      <c r="H6" s="50"/>
      <c r="I6" s="50"/>
    </row>
    <row r="7" spans="1:9" ht="30" customHeight="1">
      <c r="A7" s="12">
        <v>7</v>
      </c>
      <c r="B7" s="53" t="s">
        <v>106</v>
      </c>
      <c r="C7" s="53"/>
      <c r="D7" s="53"/>
      <c r="E7" s="53"/>
      <c r="F7" s="53"/>
      <c r="G7" s="53"/>
      <c r="H7" s="53"/>
      <c r="I7" s="53"/>
    </row>
    <row r="8" spans="1:9" ht="30" customHeight="1">
      <c r="A8" s="57"/>
      <c r="B8" s="57"/>
      <c r="C8" s="57"/>
      <c r="D8" s="57"/>
      <c r="E8" s="57"/>
      <c r="F8" s="57"/>
      <c r="G8" s="57"/>
      <c r="H8" s="57"/>
      <c r="I8" s="57"/>
    </row>
    <row r="9" spans="1:9" s="5" customFormat="1" ht="30" customHeight="1">
      <c r="A9" s="51" t="s">
        <v>35</v>
      </c>
      <c r="B9" s="51"/>
      <c r="C9" s="51"/>
      <c r="D9" s="51"/>
      <c r="E9" s="51"/>
      <c r="F9" s="51"/>
      <c r="G9" s="51"/>
      <c r="H9" s="51"/>
      <c r="I9" s="51"/>
    </row>
    <row r="10" spans="1:9" s="5" customFormat="1" ht="30" customHeight="1">
      <c r="A10" s="6" t="s">
        <v>36</v>
      </c>
      <c r="B10" s="58" t="s">
        <v>107</v>
      </c>
      <c r="C10" s="58"/>
      <c r="D10" s="58"/>
      <c r="E10" s="58"/>
      <c r="F10" s="58"/>
      <c r="G10" s="58"/>
      <c r="H10" s="58"/>
      <c r="I10" s="58"/>
    </row>
    <row r="11" spans="1:9" s="5" customFormat="1" ht="30" customHeight="1">
      <c r="A11" s="6" t="s">
        <v>34</v>
      </c>
      <c r="B11" s="48" t="s">
        <v>87</v>
      </c>
      <c r="C11" s="48"/>
      <c r="D11" s="48"/>
      <c r="E11" s="48"/>
      <c r="F11" s="48"/>
      <c r="G11" s="48"/>
      <c r="H11" s="48"/>
      <c r="I11" s="48"/>
    </row>
    <row r="12" spans="1:9" s="5" customFormat="1" ht="30" customHeight="1">
      <c r="A12" s="6" t="s">
        <v>33</v>
      </c>
      <c r="B12" s="58" t="s">
        <v>170</v>
      </c>
      <c r="C12" s="58"/>
      <c r="D12" s="58"/>
      <c r="E12" s="58"/>
      <c r="F12" s="58"/>
      <c r="G12" s="58"/>
      <c r="H12" s="58"/>
      <c r="I12" s="58"/>
    </row>
    <row r="13" spans="1:9" s="5" customFormat="1" ht="30" customHeight="1">
      <c r="A13" s="6" t="s">
        <v>19</v>
      </c>
      <c r="B13" s="48" t="s">
        <v>171</v>
      </c>
      <c r="C13" s="48"/>
      <c r="D13" s="48"/>
      <c r="E13" s="48"/>
      <c r="F13" s="48"/>
      <c r="G13" s="48"/>
      <c r="H13" s="48"/>
      <c r="I13" s="48"/>
    </row>
    <row r="14" spans="1:9" s="5" customFormat="1" ht="30" customHeight="1">
      <c r="A14" s="6" t="s">
        <v>20</v>
      </c>
      <c r="B14" s="58" t="s">
        <v>113</v>
      </c>
      <c r="C14" s="58"/>
      <c r="D14" s="58"/>
      <c r="E14" s="58"/>
      <c r="F14" s="58"/>
      <c r="G14" s="58"/>
      <c r="H14" s="58"/>
      <c r="I14" s="58"/>
    </row>
    <row r="15" spans="1:9" s="5" customFormat="1" ht="30" customHeight="1">
      <c r="A15" s="6" t="s">
        <v>21</v>
      </c>
      <c r="B15" s="58" t="s">
        <v>109</v>
      </c>
      <c r="C15" s="58"/>
      <c r="D15" s="58"/>
      <c r="E15" s="58"/>
      <c r="F15" s="58"/>
      <c r="G15" s="58"/>
      <c r="H15" s="58"/>
      <c r="I15" s="58"/>
    </row>
    <row r="16" spans="1:9" s="5" customFormat="1" ht="30" customHeight="1">
      <c r="A16" s="6" t="s">
        <v>37</v>
      </c>
      <c r="B16" s="48" t="s">
        <v>116</v>
      </c>
      <c r="C16" s="48"/>
      <c r="D16" s="48"/>
      <c r="E16" s="48"/>
      <c r="F16" s="48"/>
      <c r="G16" s="48"/>
      <c r="H16" s="48"/>
      <c r="I16" s="48"/>
    </row>
    <row r="17" spans="1:9" s="5" customFormat="1" ht="30" customHeight="1">
      <c r="A17" s="6" t="s">
        <v>38</v>
      </c>
      <c r="B17" s="58" t="s">
        <v>110</v>
      </c>
      <c r="C17" s="58"/>
      <c r="D17" s="58"/>
      <c r="E17" s="58"/>
      <c r="F17" s="58"/>
      <c r="G17" s="58"/>
      <c r="H17" s="58"/>
      <c r="I17" s="58"/>
    </row>
    <row r="18" spans="1:9" s="5" customFormat="1" ht="30" customHeight="1">
      <c r="A18" s="6" t="s">
        <v>39</v>
      </c>
      <c r="B18" s="48" t="s">
        <v>123</v>
      </c>
      <c r="C18" s="48"/>
      <c r="D18" s="48"/>
      <c r="E18" s="48"/>
      <c r="F18" s="48"/>
      <c r="G18" s="48"/>
      <c r="H18" s="48"/>
      <c r="I18" s="48"/>
    </row>
    <row r="19" spans="1:9" s="5" customFormat="1" ht="30" customHeight="1">
      <c r="A19" s="6" t="s">
        <v>40</v>
      </c>
      <c r="B19" s="13" t="s">
        <v>124</v>
      </c>
      <c r="C19" s="6" t="s">
        <v>6</v>
      </c>
      <c r="D19" s="48" t="s">
        <v>64</v>
      </c>
      <c r="E19" s="48"/>
      <c r="F19" s="48"/>
      <c r="G19" s="48"/>
      <c r="H19" s="48"/>
      <c r="I19" s="48"/>
    </row>
    <row r="20" spans="1:9" s="5" customFormat="1" ht="30" customHeight="1">
      <c r="A20" s="49"/>
      <c r="B20" s="49"/>
      <c r="C20" s="49"/>
      <c r="D20" s="49"/>
      <c r="E20" s="49"/>
      <c r="F20" s="49"/>
      <c r="G20" s="49"/>
      <c r="H20" s="49"/>
      <c r="I20" s="49"/>
    </row>
    <row r="21" spans="1:9" ht="30" customHeight="1">
      <c r="A21" s="50" t="s">
        <v>22</v>
      </c>
      <c r="B21" s="50"/>
      <c r="C21" s="50"/>
      <c r="D21" s="50"/>
      <c r="E21" s="50"/>
      <c r="F21" s="50"/>
      <c r="G21" s="50"/>
      <c r="H21" s="50"/>
      <c r="I21" s="50"/>
    </row>
    <row r="22" spans="1:9" ht="30" customHeight="1">
      <c r="A22" s="51" t="s">
        <v>23</v>
      </c>
      <c r="B22" s="51" t="s">
        <v>24</v>
      </c>
      <c r="C22" s="51" t="s">
        <v>25</v>
      </c>
      <c r="D22" s="50" t="s">
        <v>26</v>
      </c>
      <c r="E22" s="50"/>
      <c r="F22" s="50"/>
      <c r="G22" s="50"/>
      <c r="H22" s="51" t="s">
        <v>41</v>
      </c>
      <c r="I22" s="51" t="s">
        <v>27</v>
      </c>
    </row>
    <row r="23" spans="1:9" ht="30" customHeight="1">
      <c r="A23" s="51"/>
      <c r="B23" s="51"/>
      <c r="C23" s="51"/>
      <c r="D23" s="9" t="s">
        <v>28</v>
      </c>
      <c r="E23" s="9" t="s">
        <v>29</v>
      </c>
      <c r="F23" s="9" t="s">
        <v>30</v>
      </c>
      <c r="G23" s="9" t="s">
        <v>31</v>
      </c>
      <c r="H23" s="51"/>
      <c r="I23" s="51"/>
    </row>
    <row r="24" spans="1:9" s="5" customFormat="1" ht="30" customHeight="1">
      <c r="A24" s="7" t="s">
        <v>172</v>
      </c>
      <c r="B24" s="7" t="s">
        <v>173</v>
      </c>
      <c r="C24" s="7" t="s">
        <v>112</v>
      </c>
      <c r="D24" s="14">
        <v>24</v>
      </c>
      <c r="E24" s="14">
        <v>24</v>
      </c>
      <c r="F24" s="15">
        <v>24</v>
      </c>
      <c r="G24" s="14">
        <v>28</v>
      </c>
      <c r="H24" s="14">
        <f>SUM(D24:G24)</f>
        <v>100</v>
      </c>
      <c r="I24" s="7"/>
    </row>
    <row r="25" spans="1:9" s="5" customFormat="1" ht="30" customHeight="1">
      <c r="A25" s="7" t="s">
        <v>174</v>
      </c>
      <c r="B25" s="7" t="s">
        <v>173</v>
      </c>
      <c r="C25" s="7" t="s">
        <v>112</v>
      </c>
      <c r="D25" s="14">
        <v>24</v>
      </c>
      <c r="E25" s="14">
        <v>24</v>
      </c>
      <c r="F25" s="15">
        <v>24</v>
      </c>
      <c r="G25" s="14">
        <v>28</v>
      </c>
      <c r="H25" s="14">
        <f>SUM(D25:G25)</f>
        <v>100</v>
      </c>
      <c r="I25" s="7"/>
    </row>
    <row r="26" spans="1:9" ht="30" customHeight="1">
      <c r="A26" s="9" t="s">
        <v>32</v>
      </c>
      <c r="B26" s="44" t="s">
        <v>113</v>
      </c>
      <c r="C26" s="60"/>
      <c r="D26" s="16">
        <f>D24/D25</f>
        <v>1</v>
      </c>
      <c r="E26" s="16">
        <f t="shared" ref="E26:H26" si="0">E24/E25</f>
        <v>1</v>
      </c>
      <c r="F26" s="16">
        <f t="shared" si="0"/>
        <v>1</v>
      </c>
      <c r="G26" s="16">
        <f t="shared" si="0"/>
        <v>1</v>
      </c>
      <c r="H26" s="16">
        <f t="shared" si="0"/>
        <v>1</v>
      </c>
      <c r="I26" s="12"/>
    </row>
    <row r="27" spans="1:9" ht="30" customHeight="1">
      <c r="A27" s="45"/>
      <c r="B27" s="45"/>
      <c r="C27" s="45"/>
      <c r="D27" s="45"/>
      <c r="E27" s="45"/>
      <c r="F27" s="45"/>
      <c r="G27" s="45"/>
      <c r="H27" s="45"/>
      <c r="I27" s="45"/>
    </row>
    <row r="28" spans="1:9" ht="30" customHeight="1">
      <c r="A28" s="46" t="s">
        <v>114</v>
      </c>
      <c r="B28" s="46"/>
      <c r="C28" s="46"/>
      <c r="D28" s="46"/>
      <c r="E28" s="46"/>
      <c r="F28" s="46"/>
      <c r="G28" s="46"/>
      <c r="H28" s="46"/>
      <c r="I28" s="46"/>
    </row>
    <row r="29" spans="1:9" ht="30" customHeight="1">
      <c r="A29" s="47" t="s">
        <v>23</v>
      </c>
      <c r="B29" s="47" t="s">
        <v>24</v>
      </c>
      <c r="C29" s="47" t="s">
        <v>25</v>
      </c>
      <c r="D29" s="46" t="s">
        <v>26</v>
      </c>
      <c r="E29" s="46"/>
      <c r="F29" s="46"/>
      <c r="G29" s="46"/>
      <c r="H29" s="47" t="s">
        <v>41</v>
      </c>
      <c r="I29" s="47" t="s">
        <v>27</v>
      </c>
    </row>
    <row r="30" spans="1:9" ht="30" customHeight="1">
      <c r="A30" s="47"/>
      <c r="B30" s="47"/>
      <c r="C30" s="47"/>
      <c r="D30" s="17" t="s">
        <v>28</v>
      </c>
      <c r="E30" s="17" t="s">
        <v>29</v>
      </c>
      <c r="F30" s="17" t="s">
        <v>30</v>
      </c>
      <c r="G30" s="17" t="s">
        <v>31</v>
      </c>
      <c r="H30" s="47"/>
      <c r="I30" s="47"/>
    </row>
    <row r="31" spans="1:9" ht="30" customHeight="1">
      <c r="A31" s="7" t="s">
        <v>172</v>
      </c>
      <c r="B31" s="7" t="s">
        <v>173</v>
      </c>
      <c r="C31" s="7" t="s">
        <v>112</v>
      </c>
      <c r="D31" s="31">
        <v>24</v>
      </c>
      <c r="E31" s="31">
        <v>24</v>
      </c>
      <c r="F31" s="32">
        <f>+'ACTIVIDAD 4.1'!F31</f>
        <v>24</v>
      </c>
      <c r="G31" s="31"/>
      <c r="H31" s="31">
        <f>SUM(D31:G31)</f>
        <v>72</v>
      </c>
      <c r="I31" s="7"/>
    </row>
    <row r="32" spans="1:9" ht="30" customHeight="1">
      <c r="A32" s="7" t="s">
        <v>174</v>
      </c>
      <c r="B32" s="7" t="s">
        <v>173</v>
      </c>
      <c r="C32" s="7" t="s">
        <v>112</v>
      </c>
      <c r="D32" s="14">
        <v>24</v>
      </c>
      <c r="E32" s="14">
        <v>24</v>
      </c>
      <c r="F32" s="15">
        <v>24</v>
      </c>
      <c r="G32" s="14">
        <v>28</v>
      </c>
      <c r="H32" s="14">
        <f>SUM(D32:G32)</f>
        <v>100</v>
      </c>
      <c r="I32" s="7"/>
    </row>
    <row r="33" spans="1:9" ht="30" customHeight="1">
      <c r="A33" s="17" t="s">
        <v>32</v>
      </c>
      <c r="B33" s="44" t="s">
        <v>113</v>
      </c>
      <c r="C33" s="60"/>
      <c r="D33" s="16">
        <f>D31/D32</f>
        <v>1</v>
      </c>
      <c r="E33" s="16">
        <f t="shared" ref="E33:H33" si="1">E31/E32</f>
        <v>1</v>
      </c>
      <c r="F33" s="16">
        <f t="shared" si="1"/>
        <v>1</v>
      </c>
      <c r="G33" s="16">
        <f t="shared" si="1"/>
        <v>0</v>
      </c>
      <c r="H33" s="16">
        <f t="shared" si="1"/>
        <v>0.72</v>
      </c>
      <c r="I33" s="12"/>
    </row>
    <row r="35" spans="1:9" ht="15.75">
      <c r="A35" s="29"/>
      <c r="B35" s="54" t="s">
        <v>234</v>
      </c>
      <c r="C35" s="54"/>
      <c r="D35" s="29"/>
      <c r="E35" s="29"/>
      <c r="F35" s="54" t="s">
        <v>235</v>
      </c>
      <c r="G35" s="54"/>
      <c r="H35" s="29"/>
      <c r="I35" s="29"/>
    </row>
    <row r="36" spans="1:9" ht="60" customHeight="1">
      <c r="A36" s="29"/>
      <c r="B36" s="55" t="s">
        <v>236</v>
      </c>
      <c r="C36" s="56"/>
      <c r="D36" s="29"/>
      <c r="E36" s="29"/>
      <c r="F36" s="55" t="s">
        <v>237</v>
      </c>
      <c r="G36" s="56"/>
      <c r="H36" s="29"/>
      <c r="I36" s="29"/>
    </row>
  </sheetData>
  <mergeCells count="41">
    <mergeCell ref="B35:C35"/>
    <mergeCell ref="F35:G35"/>
    <mergeCell ref="B36:C36"/>
    <mergeCell ref="F36:G36"/>
    <mergeCell ref="B33:C33"/>
    <mergeCell ref="B26:C26"/>
    <mergeCell ref="A27:I27"/>
    <mergeCell ref="A28:I28"/>
    <mergeCell ref="A29:A30"/>
    <mergeCell ref="B29:B30"/>
    <mergeCell ref="C29:C30"/>
    <mergeCell ref="D29:G29"/>
    <mergeCell ref="H29:H30"/>
    <mergeCell ref="I29:I30"/>
    <mergeCell ref="D19:I19"/>
    <mergeCell ref="A20:I20"/>
    <mergeCell ref="A21:I21"/>
    <mergeCell ref="A22:A23"/>
    <mergeCell ref="B22:B23"/>
    <mergeCell ref="C22:C23"/>
    <mergeCell ref="D22:G22"/>
    <mergeCell ref="H22:H23"/>
    <mergeCell ref="I22:I23"/>
    <mergeCell ref="B18:I18"/>
    <mergeCell ref="B7:I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  <mergeCell ref="B17:I17"/>
    <mergeCell ref="B6:I6"/>
    <mergeCell ref="A1:I1"/>
    <mergeCell ref="B2:H2"/>
    <mergeCell ref="B3:H3"/>
    <mergeCell ref="B4:I4"/>
    <mergeCell ref="B5:I5"/>
  </mergeCells>
  <pageMargins left="0.70866141732283472" right="0.70866141732283472" top="0.74803149606299213" bottom="0.74803149606299213" header="0.31496062992125984" footer="0.31496062992125984"/>
  <pageSetup scale="45" fitToHeight="0" orientation="landscape" r:id="rId1"/>
  <headerFooter>
    <oddHeader>&amp;L&amp;G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36"/>
  <sheetViews>
    <sheetView topLeftCell="A19" zoomScale="70" zoomScaleNormal="70" zoomScalePageLayoutView="80" workbookViewId="0">
      <selection activeCell="F32" sqref="F32"/>
    </sheetView>
  </sheetViews>
  <sheetFormatPr baseColWidth="10" defaultColWidth="11.42578125" defaultRowHeight="15"/>
  <cols>
    <col min="1" max="3" width="33.28515625" style="8" customWidth="1"/>
    <col min="4" max="7" width="18.7109375" style="8" customWidth="1"/>
    <col min="8" max="8" width="18.28515625" style="8" customWidth="1"/>
    <col min="9" max="9" width="60.7109375" style="8" customWidth="1"/>
    <col min="10" max="16384" width="11.42578125" style="8"/>
  </cols>
  <sheetData>
    <row r="1" spans="1:9" ht="30" customHeight="1">
      <c r="A1" s="52" t="s">
        <v>103</v>
      </c>
      <c r="B1" s="52"/>
      <c r="C1" s="52"/>
      <c r="D1" s="52"/>
      <c r="E1" s="52"/>
      <c r="F1" s="52"/>
      <c r="G1" s="52"/>
      <c r="H1" s="52"/>
      <c r="I1" s="52"/>
    </row>
    <row r="2" spans="1:9" s="10" customFormat="1" ht="30" customHeight="1">
      <c r="A2" s="9" t="s">
        <v>0</v>
      </c>
      <c r="B2" s="50" t="s">
        <v>18</v>
      </c>
      <c r="C2" s="50"/>
      <c r="D2" s="50"/>
      <c r="E2" s="50"/>
      <c r="F2" s="50"/>
      <c r="G2" s="50"/>
      <c r="H2" s="50"/>
      <c r="I2" s="9" t="s">
        <v>2</v>
      </c>
    </row>
    <row r="3" spans="1:9" ht="30" customHeight="1">
      <c r="A3" s="11" t="s">
        <v>68</v>
      </c>
      <c r="B3" s="44" t="s">
        <v>69</v>
      </c>
      <c r="C3" s="44"/>
      <c r="D3" s="44"/>
      <c r="E3" s="44"/>
      <c r="F3" s="44"/>
      <c r="G3" s="44"/>
      <c r="H3" s="44"/>
      <c r="I3" s="12">
        <v>2023</v>
      </c>
    </row>
    <row r="4" spans="1:9" ht="30" customHeight="1">
      <c r="A4" s="6" t="s">
        <v>42</v>
      </c>
      <c r="B4" s="50" t="s">
        <v>43</v>
      </c>
      <c r="C4" s="50"/>
      <c r="D4" s="50"/>
      <c r="E4" s="50"/>
      <c r="F4" s="50"/>
      <c r="G4" s="50"/>
      <c r="H4" s="50"/>
      <c r="I4" s="50"/>
    </row>
    <row r="5" spans="1:9" ht="30" customHeight="1">
      <c r="A5" s="11" t="s">
        <v>162</v>
      </c>
      <c r="B5" s="53" t="s">
        <v>163</v>
      </c>
      <c r="C5" s="44"/>
      <c r="D5" s="44"/>
      <c r="E5" s="44"/>
      <c r="F5" s="44"/>
      <c r="G5" s="44"/>
      <c r="H5" s="44"/>
      <c r="I5" s="44"/>
    </row>
    <row r="6" spans="1:9" s="10" customFormat="1" ht="30" customHeight="1">
      <c r="A6" s="9" t="s">
        <v>1</v>
      </c>
      <c r="B6" s="50" t="s">
        <v>3</v>
      </c>
      <c r="C6" s="50"/>
      <c r="D6" s="50"/>
      <c r="E6" s="50"/>
      <c r="F6" s="50"/>
      <c r="G6" s="50"/>
      <c r="H6" s="50"/>
      <c r="I6" s="50"/>
    </row>
    <row r="7" spans="1:9" ht="30" customHeight="1">
      <c r="A7" s="12">
        <v>7</v>
      </c>
      <c r="B7" s="53" t="s">
        <v>106</v>
      </c>
      <c r="C7" s="53"/>
      <c r="D7" s="53"/>
      <c r="E7" s="53"/>
      <c r="F7" s="53"/>
      <c r="G7" s="53"/>
      <c r="H7" s="53"/>
      <c r="I7" s="53"/>
    </row>
    <row r="8" spans="1:9" ht="30" customHeight="1">
      <c r="A8" s="57"/>
      <c r="B8" s="57"/>
      <c r="C8" s="57"/>
      <c r="D8" s="57"/>
      <c r="E8" s="57"/>
      <c r="F8" s="57"/>
      <c r="G8" s="57"/>
      <c r="H8" s="57"/>
      <c r="I8" s="57"/>
    </row>
    <row r="9" spans="1:9" s="5" customFormat="1" ht="30" customHeight="1">
      <c r="A9" s="51" t="s">
        <v>35</v>
      </c>
      <c r="B9" s="51"/>
      <c r="C9" s="51"/>
      <c r="D9" s="51"/>
      <c r="E9" s="51"/>
      <c r="F9" s="51"/>
      <c r="G9" s="51"/>
      <c r="H9" s="51"/>
      <c r="I9" s="51"/>
    </row>
    <row r="10" spans="1:9" s="5" customFormat="1" ht="30" customHeight="1">
      <c r="A10" s="6" t="s">
        <v>36</v>
      </c>
      <c r="B10" s="58" t="s">
        <v>107</v>
      </c>
      <c r="C10" s="58"/>
      <c r="D10" s="58"/>
      <c r="E10" s="58"/>
      <c r="F10" s="58"/>
      <c r="G10" s="58"/>
      <c r="H10" s="58"/>
      <c r="I10" s="58"/>
    </row>
    <row r="11" spans="1:9" s="5" customFormat="1" ht="30" customHeight="1">
      <c r="A11" s="6" t="s">
        <v>34</v>
      </c>
      <c r="B11" s="48" t="s">
        <v>88</v>
      </c>
      <c r="C11" s="48"/>
      <c r="D11" s="48"/>
      <c r="E11" s="48"/>
      <c r="F11" s="48"/>
      <c r="G11" s="48"/>
      <c r="H11" s="48"/>
      <c r="I11" s="48"/>
    </row>
    <row r="12" spans="1:9" s="5" customFormat="1" ht="30" customHeight="1">
      <c r="A12" s="6" t="s">
        <v>33</v>
      </c>
      <c r="B12" s="58" t="s">
        <v>175</v>
      </c>
      <c r="C12" s="58"/>
      <c r="D12" s="58"/>
      <c r="E12" s="58"/>
      <c r="F12" s="58"/>
      <c r="G12" s="58"/>
      <c r="H12" s="58"/>
      <c r="I12" s="58"/>
    </row>
    <row r="13" spans="1:9" s="5" customFormat="1" ht="30" customHeight="1">
      <c r="A13" s="6" t="s">
        <v>19</v>
      </c>
      <c r="B13" s="48" t="s">
        <v>176</v>
      </c>
      <c r="C13" s="48"/>
      <c r="D13" s="48"/>
      <c r="E13" s="48"/>
      <c r="F13" s="48"/>
      <c r="G13" s="48"/>
      <c r="H13" s="48"/>
      <c r="I13" s="48"/>
    </row>
    <row r="14" spans="1:9" s="5" customFormat="1" ht="30" customHeight="1">
      <c r="A14" s="6" t="s">
        <v>20</v>
      </c>
      <c r="B14" s="58" t="s">
        <v>113</v>
      </c>
      <c r="C14" s="58"/>
      <c r="D14" s="58"/>
      <c r="E14" s="58"/>
      <c r="F14" s="58"/>
      <c r="G14" s="58"/>
      <c r="H14" s="58"/>
      <c r="I14" s="58"/>
    </row>
    <row r="15" spans="1:9" s="5" customFormat="1" ht="30" customHeight="1">
      <c r="A15" s="6" t="s">
        <v>21</v>
      </c>
      <c r="B15" s="58" t="s">
        <v>109</v>
      </c>
      <c r="C15" s="58"/>
      <c r="D15" s="58"/>
      <c r="E15" s="58"/>
      <c r="F15" s="58"/>
      <c r="G15" s="58"/>
      <c r="H15" s="58"/>
      <c r="I15" s="58"/>
    </row>
    <row r="16" spans="1:9" s="5" customFormat="1" ht="30" customHeight="1">
      <c r="A16" s="6" t="s">
        <v>37</v>
      </c>
      <c r="B16" s="48" t="s">
        <v>116</v>
      </c>
      <c r="C16" s="48"/>
      <c r="D16" s="48"/>
      <c r="E16" s="48"/>
      <c r="F16" s="48"/>
      <c r="G16" s="48"/>
      <c r="H16" s="48"/>
      <c r="I16" s="48"/>
    </row>
    <row r="17" spans="1:9" s="5" customFormat="1" ht="30" customHeight="1">
      <c r="A17" s="6" t="s">
        <v>38</v>
      </c>
      <c r="B17" s="58" t="s">
        <v>110</v>
      </c>
      <c r="C17" s="58"/>
      <c r="D17" s="58"/>
      <c r="E17" s="58"/>
      <c r="F17" s="58"/>
      <c r="G17" s="58"/>
      <c r="H17" s="58"/>
      <c r="I17" s="58"/>
    </row>
    <row r="18" spans="1:9" s="5" customFormat="1" ht="30" customHeight="1">
      <c r="A18" s="6" t="s">
        <v>39</v>
      </c>
      <c r="B18" s="48" t="s">
        <v>123</v>
      </c>
      <c r="C18" s="48"/>
      <c r="D18" s="48"/>
      <c r="E18" s="48"/>
      <c r="F18" s="48"/>
      <c r="G18" s="48"/>
      <c r="H18" s="48"/>
      <c r="I18" s="48"/>
    </row>
    <row r="19" spans="1:9" s="5" customFormat="1" ht="30" customHeight="1">
      <c r="A19" s="6" t="s">
        <v>40</v>
      </c>
      <c r="B19" s="13" t="s">
        <v>126</v>
      </c>
      <c r="C19" s="6" t="s">
        <v>6</v>
      </c>
      <c r="D19" s="48" t="s">
        <v>61</v>
      </c>
      <c r="E19" s="48"/>
      <c r="F19" s="48"/>
      <c r="G19" s="48"/>
      <c r="H19" s="48"/>
      <c r="I19" s="48"/>
    </row>
    <row r="20" spans="1:9" s="5" customFormat="1" ht="30" customHeight="1">
      <c r="A20" s="49"/>
      <c r="B20" s="49"/>
      <c r="C20" s="49"/>
      <c r="D20" s="49"/>
      <c r="E20" s="49"/>
      <c r="F20" s="49"/>
      <c r="G20" s="49"/>
      <c r="H20" s="49"/>
      <c r="I20" s="49"/>
    </row>
    <row r="21" spans="1:9" ht="30" customHeight="1">
      <c r="A21" s="50" t="s">
        <v>22</v>
      </c>
      <c r="B21" s="50"/>
      <c r="C21" s="50"/>
      <c r="D21" s="50"/>
      <c r="E21" s="50"/>
      <c r="F21" s="50"/>
      <c r="G21" s="50"/>
      <c r="H21" s="50"/>
      <c r="I21" s="50"/>
    </row>
    <row r="22" spans="1:9" ht="30" customHeight="1">
      <c r="A22" s="51" t="s">
        <v>23</v>
      </c>
      <c r="B22" s="51" t="s">
        <v>24</v>
      </c>
      <c r="C22" s="51" t="s">
        <v>25</v>
      </c>
      <c r="D22" s="50" t="s">
        <v>26</v>
      </c>
      <c r="E22" s="50"/>
      <c r="F22" s="50"/>
      <c r="G22" s="50"/>
      <c r="H22" s="51" t="s">
        <v>41</v>
      </c>
      <c r="I22" s="51" t="s">
        <v>27</v>
      </c>
    </row>
    <row r="23" spans="1:9" ht="30" customHeight="1">
      <c r="A23" s="51"/>
      <c r="B23" s="51"/>
      <c r="C23" s="51"/>
      <c r="D23" s="9" t="s">
        <v>28</v>
      </c>
      <c r="E23" s="9" t="s">
        <v>29</v>
      </c>
      <c r="F23" s="9" t="s">
        <v>30</v>
      </c>
      <c r="G23" s="9" t="s">
        <v>31</v>
      </c>
      <c r="H23" s="51"/>
      <c r="I23" s="51"/>
    </row>
    <row r="24" spans="1:9" s="5" customFormat="1" ht="30" customHeight="1">
      <c r="A24" s="7" t="s">
        <v>177</v>
      </c>
      <c r="B24" s="7" t="s">
        <v>178</v>
      </c>
      <c r="C24" s="7" t="s">
        <v>112</v>
      </c>
      <c r="D24" s="14">
        <v>24</v>
      </c>
      <c r="E24" s="14">
        <v>24</v>
      </c>
      <c r="F24" s="15">
        <v>24</v>
      </c>
      <c r="G24" s="14">
        <v>28</v>
      </c>
      <c r="H24" s="1">
        <f>SUM(D24:G24)</f>
        <v>100</v>
      </c>
      <c r="I24" s="7"/>
    </row>
    <row r="25" spans="1:9" s="5" customFormat="1" ht="30" customHeight="1">
      <c r="A25" s="7" t="s">
        <v>179</v>
      </c>
      <c r="B25" s="7" t="s">
        <v>178</v>
      </c>
      <c r="C25" s="7" t="s">
        <v>112</v>
      </c>
      <c r="D25" s="14">
        <v>24</v>
      </c>
      <c r="E25" s="14">
        <v>24</v>
      </c>
      <c r="F25" s="15">
        <v>24</v>
      </c>
      <c r="G25" s="14">
        <v>28</v>
      </c>
      <c r="H25" s="1">
        <f>SUM(D25:G25)</f>
        <v>100</v>
      </c>
      <c r="I25" s="7"/>
    </row>
    <row r="26" spans="1:9" ht="30" customHeight="1">
      <c r="A26" s="9" t="s">
        <v>32</v>
      </c>
      <c r="B26" s="44" t="s">
        <v>113</v>
      </c>
      <c r="C26" s="60"/>
      <c r="D26" s="16">
        <f>D24/D25</f>
        <v>1</v>
      </c>
      <c r="E26" s="16">
        <f t="shared" ref="E26:H26" si="0">E24/E25</f>
        <v>1</v>
      </c>
      <c r="F26" s="16">
        <f t="shared" si="0"/>
        <v>1</v>
      </c>
      <c r="G26" s="16">
        <f t="shared" si="0"/>
        <v>1</v>
      </c>
      <c r="H26" s="16">
        <f t="shared" si="0"/>
        <v>1</v>
      </c>
      <c r="I26" s="12"/>
    </row>
    <row r="27" spans="1:9" ht="30" customHeight="1">
      <c r="A27" s="45"/>
      <c r="B27" s="45"/>
      <c r="C27" s="45"/>
      <c r="D27" s="45"/>
      <c r="E27" s="45"/>
      <c r="F27" s="45"/>
      <c r="G27" s="45"/>
      <c r="H27" s="45"/>
      <c r="I27" s="45"/>
    </row>
    <row r="28" spans="1:9" ht="30" customHeight="1">
      <c r="A28" s="46" t="s">
        <v>114</v>
      </c>
      <c r="B28" s="46"/>
      <c r="C28" s="46"/>
      <c r="D28" s="46"/>
      <c r="E28" s="46"/>
      <c r="F28" s="46"/>
      <c r="G28" s="46"/>
      <c r="H28" s="46"/>
      <c r="I28" s="46"/>
    </row>
    <row r="29" spans="1:9" ht="30" customHeight="1">
      <c r="A29" s="47" t="s">
        <v>23</v>
      </c>
      <c r="B29" s="47" t="s">
        <v>24</v>
      </c>
      <c r="C29" s="47" t="s">
        <v>25</v>
      </c>
      <c r="D29" s="46" t="s">
        <v>26</v>
      </c>
      <c r="E29" s="46"/>
      <c r="F29" s="46"/>
      <c r="G29" s="46"/>
      <c r="H29" s="47" t="s">
        <v>41</v>
      </c>
      <c r="I29" s="47" t="s">
        <v>27</v>
      </c>
    </row>
    <row r="30" spans="1:9" ht="30" customHeight="1">
      <c r="A30" s="47"/>
      <c r="B30" s="47"/>
      <c r="C30" s="47"/>
      <c r="D30" s="17" t="s">
        <v>28</v>
      </c>
      <c r="E30" s="17" t="s">
        <v>29</v>
      </c>
      <c r="F30" s="17" t="s">
        <v>30</v>
      </c>
      <c r="G30" s="17" t="s">
        <v>31</v>
      </c>
      <c r="H30" s="47"/>
      <c r="I30" s="47"/>
    </row>
    <row r="31" spans="1:9" ht="30" customHeight="1">
      <c r="A31" s="7" t="s">
        <v>177</v>
      </c>
      <c r="B31" s="7" t="s">
        <v>178</v>
      </c>
      <c r="C31" s="7" t="s">
        <v>112</v>
      </c>
      <c r="D31" s="14">
        <v>24</v>
      </c>
      <c r="E31" s="14">
        <v>24</v>
      </c>
      <c r="F31" s="15">
        <v>24</v>
      </c>
      <c r="G31" s="14"/>
      <c r="H31" s="14">
        <f>SUM(D31:G31)</f>
        <v>72</v>
      </c>
      <c r="I31" s="7"/>
    </row>
    <row r="32" spans="1:9" ht="30" customHeight="1">
      <c r="A32" s="7" t="s">
        <v>179</v>
      </c>
      <c r="B32" s="7" t="s">
        <v>178</v>
      </c>
      <c r="C32" s="7" t="s">
        <v>112</v>
      </c>
      <c r="D32" s="14">
        <v>24</v>
      </c>
      <c r="E32" s="14">
        <v>24</v>
      </c>
      <c r="F32" s="15">
        <v>24</v>
      </c>
      <c r="G32" s="14">
        <v>28</v>
      </c>
      <c r="H32" s="14">
        <f>SUM(D32:G32)</f>
        <v>100</v>
      </c>
      <c r="I32" s="7"/>
    </row>
    <row r="33" spans="1:9" ht="30" customHeight="1">
      <c r="A33" s="17" t="s">
        <v>32</v>
      </c>
      <c r="B33" s="44" t="s">
        <v>113</v>
      </c>
      <c r="C33" s="60"/>
      <c r="D33" s="16">
        <f>D31/D32</f>
        <v>1</v>
      </c>
      <c r="E33" s="16">
        <f t="shared" ref="E33:H33" si="1">E31/E32</f>
        <v>1</v>
      </c>
      <c r="F33" s="16">
        <f t="shared" si="1"/>
        <v>1</v>
      </c>
      <c r="G33" s="16">
        <f t="shared" si="1"/>
        <v>0</v>
      </c>
      <c r="H33" s="16">
        <f t="shared" si="1"/>
        <v>0.72</v>
      </c>
      <c r="I33" s="12"/>
    </row>
    <row r="35" spans="1:9" ht="15.75">
      <c r="A35" s="29"/>
      <c r="B35" s="54" t="s">
        <v>234</v>
      </c>
      <c r="C35" s="54"/>
      <c r="D35" s="29"/>
      <c r="E35" s="29"/>
      <c r="F35" s="54" t="s">
        <v>235</v>
      </c>
      <c r="G35" s="54"/>
      <c r="H35" s="29"/>
      <c r="I35" s="29"/>
    </row>
    <row r="36" spans="1:9" ht="60" customHeight="1">
      <c r="A36" s="29"/>
      <c r="B36" s="55" t="s">
        <v>236</v>
      </c>
      <c r="C36" s="56"/>
      <c r="D36" s="29"/>
      <c r="E36" s="29"/>
      <c r="F36" s="55" t="s">
        <v>237</v>
      </c>
      <c r="G36" s="56"/>
      <c r="H36" s="29"/>
      <c r="I36" s="29"/>
    </row>
  </sheetData>
  <mergeCells count="41">
    <mergeCell ref="B35:C35"/>
    <mergeCell ref="F35:G35"/>
    <mergeCell ref="B36:C36"/>
    <mergeCell ref="F36:G36"/>
    <mergeCell ref="B33:C33"/>
    <mergeCell ref="B26:C26"/>
    <mergeCell ref="A27:I27"/>
    <mergeCell ref="A28:I28"/>
    <mergeCell ref="A29:A30"/>
    <mergeCell ref="B29:B30"/>
    <mergeCell ref="C29:C30"/>
    <mergeCell ref="D29:G29"/>
    <mergeCell ref="H29:H30"/>
    <mergeCell ref="I29:I30"/>
    <mergeCell ref="D19:I19"/>
    <mergeCell ref="A20:I20"/>
    <mergeCell ref="A21:I21"/>
    <mergeCell ref="A22:A23"/>
    <mergeCell ref="B22:B23"/>
    <mergeCell ref="C22:C23"/>
    <mergeCell ref="D22:G22"/>
    <mergeCell ref="H22:H23"/>
    <mergeCell ref="I22:I23"/>
    <mergeCell ref="B18:I18"/>
    <mergeCell ref="B7:I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  <mergeCell ref="B17:I17"/>
    <mergeCell ref="B6:I6"/>
    <mergeCell ref="A1:I1"/>
    <mergeCell ref="B2:H2"/>
    <mergeCell ref="B3:H3"/>
    <mergeCell ref="B4:I4"/>
    <mergeCell ref="B5:I5"/>
  </mergeCells>
  <pageMargins left="0.7" right="0.7" top="0.75" bottom="0.75" header="0.3" footer="0.3"/>
  <pageSetup scale="48" fitToHeight="0" orientation="landscape" r:id="rId1"/>
  <headerFooter>
    <oddHeader>&amp;L&amp;G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37"/>
  <sheetViews>
    <sheetView topLeftCell="A22" zoomScale="82" zoomScaleNormal="82" zoomScalePageLayoutView="80" workbookViewId="0">
      <selection activeCell="H32" sqref="H32"/>
    </sheetView>
  </sheetViews>
  <sheetFormatPr baseColWidth="10" defaultColWidth="11.42578125" defaultRowHeight="15"/>
  <cols>
    <col min="1" max="3" width="33.28515625" style="8" customWidth="1"/>
    <col min="4" max="7" width="18.7109375" style="8" customWidth="1"/>
    <col min="8" max="8" width="18.28515625" style="8" customWidth="1"/>
    <col min="9" max="9" width="60.7109375" style="8" customWidth="1"/>
    <col min="10" max="16384" width="11.42578125" style="8"/>
  </cols>
  <sheetData>
    <row r="1" spans="1:9" ht="30" customHeight="1">
      <c r="A1" s="52" t="s">
        <v>103</v>
      </c>
      <c r="B1" s="52"/>
      <c r="C1" s="52"/>
      <c r="D1" s="52"/>
      <c r="E1" s="52"/>
      <c r="F1" s="52"/>
      <c r="G1" s="52"/>
      <c r="H1" s="52"/>
      <c r="I1" s="52"/>
    </row>
    <row r="2" spans="1:9" s="10" customFormat="1" ht="30" customHeight="1">
      <c r="A2" s="9" t="s">
        <v>0</v>
      </c>
      <c r="B2" s="50" t="s">
        <v>18</v>
      </c>
      <c r="C2" s="50"/>
      <c r="D2" s="50"/>
      <c r="E2" s="50"/>
      <c r="F2" s="50"/>
      <c r="G2" s="50"/>
      <c r="H2" s="50"/>
      <c r="I2" s="9" t="s">
        <v>2</v>
      </c>
    </row>
    <row r="3" spans="1:9" ht="30" customHeight="1">
      <c r="A3" s="11" t="s">
        <v>68</v>
      </c>
      <c r="B3" s="44" t="s">
        <v>69</v>
      </c>
      <c r="C3" s="44"/>
      <c r="D3" s="44"/>
      <c r="E3" s="44"/>
      <c r="F3" s="44"/>
      <c r="G3" s="44"/>
      <c r="H3" s="44"/>
      <c r="I3" s="12">
        <v>2023</v>
      </c>
    </row>
    <row r="4" spans="1:9" ht="30" customHeight="1">
      <c r="A4" s="6" t="s">
        <v>42</v>
      </c>
      <c r="B4" s="50" t="s">
        <v>43</v>
      </c>
      <c r="C4" s="50"/>
      <c r="D4" s="50"/>
      <c r="E4" s="50"/>
      <c r="F4" s="50"/>
      <c r="G4" s="50"/>
      <c r="H4" s="50"/>
      <c r="I4" s="50"/>
    </row>
    <row r="5" spans="1:9" ht="30" customHeight="1">
      <c r="A5" s="11" t="s">
        <v>162</v>
      </c>
      <c r="B5" s="53" t="s">
        <v>163</v>
      </c>
      <c r="C5" s="44"/>
      <c r="D5" s="44"/>
      <c r="E5" s="44"/>
      <c r="F5" s="44"/>
      <c r="G5" s="44"/>
      <c r="H5" s="44"/>
      <c r="I5" s="44"/>
    </row>
    <row r="6" spans="1:9" s="10" customFormat="1" ht="30" customHeight="1">
      <c r="A6" s="9" t="s">
        <v>1</v>
      </c>
      <c r="B6" s="50" t="s">
        <v>3</v>
      </c>
      <c r="C6" s="50"/>
      <c r="D6" s="50"/>
      <c r="E6" s="50"/>
      <c r="F6" s="50"/>
      <c r="G6" s="50"/>
      <c r="H6" s="50"/>
      <c r="I6" s="50"/>
    </row>
    <row r="7" spans="1:9" ht="30" customHeight="1">
      <c r="A7" s="12">
        <v>7</v>
      </c>
      <c r="B7" s="53" t="s">
        <v>106</v>
      </c>
      <c r="C7" s="53"/>
      <c r="D7" s="53"/>
      <c r="E7" s="53"/>
      <c r="F7" s="53"/>
      <c r="G7" s="53"/>
      <c r="H7" s="53"/>
      <c r="I7" s="53"/>
    </row>
    <row r="8" spans="1:9" ht="30" customHeight="1">
      <c r="A8" s="57"/>
      <c r="B8" s="57"/>
      <c r="C8" s="57"/>
      <c r="D8" s="57"/>
      <c r="E8" s="57"/>
      <c r="F8" s="57"/>
      <c r="G8" s="57"/>
      <c r="H8" s="57"/>
      <c r="I8" s="57"/>
    </row>
    <row r="9" spans="1:9" s="5" customFormat="1" ht="30" customHeight="1">
      <c r="A9" s="51" t="s">
        <v>35</v>
      </c>
      <c r="B9" s="51"/>
      <c r="C9" s="51"/>
      <c r="D9" s="51"/>
      <c r="E9" s="51"/>
      <c r="F9" s="51"/>
      <c r="G9" s="51"/>
      <c r="H9" s="51"/>
      <c r="I9" s="51"/>
    </row>
    <row r="10" spans="1:9" s="5" customFormat="1" ht="30" customHeight="1">
      <c r="A10" s="6" t="s">
        <v>36</v>
      </c>
      <c r="B10" s="58" t="s">
        <v>107</v>
      </c>
      <c r="C10" s="58"/>
      <c r="D10" s="58"/>
      <c r="E10" s="58"/>
      <c r="F10" s="58"/>
      <c r="G10" s="58"/>
      <c r="H10" s="58"/>
      <c r="I10" s="58"/>
    </row>
    <row r="11" spans="1:9" s="5" customFormat="1" ht="30" customHeight="1">
      <c r="A11" s="6" t="s">
        <v>34</v>
      </c>
      <c r="B11" s="48" t="s">
        <v>224</v>
      </c>
      <c r="C11" s="48"/>
      <c r="D11" s="48"/>
      <c r="E11" s="48"/>
      <c r="F11" s="48"/>
      <c r="G11" s="48"/>
      <c r="H11" s="48"/>
      <c r="I11" s="48"/>
    </row>
    <row r="12" spans="1:9" s="5" customFormat="1" ht="30" customHeight="1">
      <c r="A12" s="6" t="s">
        <v>33</v>
      </c>
      <c r="B12" s="58" t="s">
        <v>227</v>
      </c>
      <c r="C12" s="58"/>
      <c r="D12" s="58"/>
      <c r="E12" s="58"/>
      <c r="F12" s="58"/>
      <c r="G12" s="58"/>
      <c r="H12" s="58"/>
      <c r="I12" s="58"/>
    </row>
    <row r="13" spans="1:9" s="5" customFormat="1" ht="30" customHeight="1">
      <c r="A13" s="6" t="s">
        <v>19</v>
      </c>
      <c r="B13" s="58" t="s">
        <v>228</v>
      </c>
      <c r="C13" s="58"/>
      <c r="D13" s="58"/>
      <c r="E13" s="58"/>
      <c r="F13" s="58"/>
      <c r="G13" s="58"/>
      <c r="H13" s="58"/>
      <c r="I13" s="58"/>
    </row>
    <row r="14" spans="1:9" s="5" customFormat="1" ht="30" customHeight="1">
      <c r="A14" s="6" t="s">
        <v>20</v>
      </c>
      <c r="B14" s="58" t="s">
        <v>113</v>
      </c>
      <c r="C14" s="58"/>
      <c r="D14" s="58"/>
      <c r="E14" s="58"/>
      <c r="F14" s="58"/>
      <c r="G14" s="58"/>
      <c r="H14" s="58"/>
      <c r="I14" s="58"/>
    </row>
    <row r="15" spans="1:9" s="5" customFormat="1" ht="30" customHeight="1">
      <c r="A15" s="6" t="s">
        <v>21</v>
      </c>
      <c r="B15" s="58" t="s">
        <v>109</v>
      </c>
      <c r="C15" s="58"/>
      <c r="D15" s="58"/>
      <c r="E15" s="58"/>
      <c r="F15" s="58"/>
      <c r="G15" s="58"/>
      <c r="H15" s="58"/>
      <c r="I15" s="58"/>
    </row>
    <row r="16" spans="1:9" s="5" customFormat="1" ht="30" customHeight="1">
      <c r="A16" s="6" t="s">
        <v>37</v>
      </c>
      <c r="B16" s="48" t="s">
        <v>116</v>
      </c>
      <c r="C16" s="48"/>
      <c r="D16" s="48"/>
      <c r="E16" s="48"/>
      <c r="F16" s="48"/>
      <c r="G16" s="48"/>
      <c r="H16" s="48"/>
      <c r="I16" s="48"/>
    </row>
    <row r="17" spans="1:9" s="5" customFormat="1" ht="30" customHeight="1">
      <c r="A17" s="6" t="s">
        <v>38</v>
      </c>
      <c r="B17" s="58" t="s">
        <v>110</v>
      </c>
      <c r="C17" s="58"/>
      <c r="D17" s="58"/>
      <c r="E17" s="58"/>
      <c r="F17" s="58"/>
      <c r="G17" s="58"/>
      <c r="H17" s="58"/>
      <c r="I17" s="58"/>
    </row>
    <row r="18" spans="1:9" s="5" customFormat="1" ht="30" customHeight="1">
      <c r="A18" s="6" t="s">
        <v>39</v>
      </c>
      <c r="B18" s="48" t="s">
        <v>123</v>
      </c>
      <c r="C18" s="48"/>
      <c r="D18" s="48"/>
      <c r="E18" s="48"/>
      <c r="F18" s="48"/>
      <c r="G18" s="48"/>
      <c r="H18" s="48"/>
      <c r="I18" s="48"/>
    </row>
    <row r="19" spans="1:9" s="5" customFormat="1" ht="50.1" customHeight="1">
      <c r="A19" s="6" t="s">
        <v>40</v>
      </c>
      <c r="B19" s="13" t="s">
        <v>229</v>
      </c>
      <c r="C19" s="6" t="s">
        <v>6</v>
      </c>
      <c r="D19" s="48" t="s">
        <v>223</v>
      </c>
      <c r="E19" s="48"/>
      <c r="F19" s="48"/>
      <c r="G19" s="48"/>
      <c r="H19" s="48"/>
      <c r="I19" s="48"/>
    </row>
    <row r="20" spans="1:9" s="5" customFormat="1" ht="30" customHeight="1">
      <c r="A20" s="49"/>
      <c r="B20" s="49"/>
      <c r="C20" s="49"/>
      <c r="D20" s="49"/>
      <c r="E20" s="49"/>
      <c r="F20" s="49"/>
      <c r="G20" s="49"/>
      <c r="H20" s="49"/>
      <c r="I20" s="49"/>
    </row>
    <row r="21" spans="1:9" ht="30" customHeight="1">
      <c r="A21" s="50" t="s">
        <v>22</v>
      </c>
      <c r="B21" s="50"/>
      <c r="C21" s="50"/>
      <c r="D21" s="50"/>
      <c r="E21" s="50"/>
      <c r="F21" s="50"/>
      <c r="G21" s="50"/>
      <c r="H21" s="50"/>
      <c r="I21" s="50"/>
    </row>
    <row r="22" spans="1:9" ht="30" customHeight="1">
      <c r="A22" s="51" t="s">
        <v>23</v>
      </c>
      <c r="B22" s="51" t="s">
        <v>24</v>
      </c>
      <c r="C22" s="51" t="s">
        <v>25</v>
      </c>
      <c r="D22" s="50" t="s">
        <v>26</v>
      </c>
      <c r="E22" s="50"/>
      <c r="F22" s="50"/>
      <c r="G22" s="50"/>
      <c r="H22" s="51" t="s">
        <v>41</v>
      </c>
      <c r="I22" s="51" t="s">
        <v>27</v>
      </c>
    </row>
    <row r="23" spans="1:9" ht="30" customHeight="1">
      <c r="A23" s="51"/>
      <c r="B23" s="51"/>
      <c r="C23" s="51"/>
      <c r="D23" s="9" t="s">
        <v>28</v>
      </c>
      <c r="E23" s="9" t="s">
        <v>29</v>
      </c>
      <c r="F23" s="9" t="s">
        <v>30</v>
      </c>
      <c r="G23" s="9" t="s">
        <v>31</v>
      </c>
      <c r="H23" s="51"/>
      <c r="I23" s="51"/>
    </row>
    <row r="24" spans="1:9" s="5" customFormat="1" ht="30" customHeight="1">
      <c r="A24" s="7" t="s">
        <v>230</v>
      </c>
      <c r="B24" s="7" t="s">
        <v>231</v>
      </c>
      <c r="C24" s="7" t="s">
        <v>112</v>
      </c>
      <c r="D24" s="19">
        <v>12000</v>
      </c>
      <c r="E24" s="19">
        <v>1500</v>
      </c>
      <c r="F24" s="1">
        <v>0</v>
      </c>
      <c r="G24" s="1">
        <v>0</v>
      </c>
      <c r="H24" s="28">
        <f>SUM(D24:G24)</f>
        <v>13500</v>
      </c>
      <c r="I24" s="7"/>
    </row>
    <row r="25" spans="1:9" s="5" customFormat="1" ht="30" customHeight="1">
      <c r="A25" s="7" t="s">
        <v>232</v>
      </c>
      <c r="B25" s="7" t="s">
        <v>233</v>
      </c>
      <c r="C25" s="7" t="s">
        <v>112</v>
      </c>
      <c r="D25" s="19">
        <v>12000</v>
      </c>
      <c r="E25" s="19">
        <v>1500</v>
      </c>
      <c r="F25" s="1">
        <v>0</v>
      </c>
      <c r="G25" s="1">
        <v>0</v>
      </c>
      <c r="H25" s="28">
        <f>SUM(D25:G25)</f>
        <v>13500</v>
      </c>
      <c r="I25" s="7"/>
    </row>
    <row r="26" spans="1:9" ht="30" customHeight="1">
      <c r="A26" s="9" t="s">
        <v>32</v>
      </c>
      <c r="B26" s="44" t="s">
        <v>113</v>
      </c>
      <c r="C26" s="60"/>
      <c r="D26" s="16">
        <f t="shared" ref="D26:H26" si="0">D24/D25</f>
        <v>1</v>
      </c>
      <c r="E26" s="16">
        <f t="shared" si="0"/>
        <v>1</v>
      </c>
      <c r="F26" s="1">
        <v>0</v>
      </c>
      <c r="G26" s="1">
        <v>0</v>
      </c>
      <c r="H26" s="16">
        <f t="shared" si="0"/>
        <v>1</v>
      </c>
      <c r="I26" s="12"/>
    </row>
    <row r="27" spans="1:9" ht="30" customHeight="1">
      <c r="A27" s="45"/>
      <c r="B27" s="45"/>
      <c r="C27" s="45"/>
      <c r="D27" s="45"/>
      <c r="E27" s="45"/>
      <c r="F27" s="45"/>
      <c r="G27" s="45"/>
      <c r="H27" s="45"/>
      <c r="I27" s="45"/>
    </row>
    <row r="28" spans="1:9" ht="30" customHeight="1">
      <c r="A28" s="46" t="s">
        <v>114</v>
      </c>
      <c r="B28" s="46"/>
      <c r="C28" s="46"/>
      <c r="D28" s="46"/>
      <c r="E28" s="46"/>
      <c r="F28" s="46"/>
      <c r="G28" s="46"/>
      <c r="H28" s="46"/>
      <c r="I28" s="46"/>
    </row>
    <row r="29" spans="1:9" ht="30" customHeight="1">
      <c r="A29" s="47" t="s">
        <v>23</v>
      </c>
      <c r="B29" s="47" t="s">
        <v>24</v>
      </c>
      <c r="C29" s="47" t="s">
        <v>25</v>
      </c>
      <c r="D29" s="46" t="s">
        <v>26</v>
      </c>
      <c r="E29" s="46"/>
      <c r="F29" s="46"/>
      <c r="G29" s="46"/>
      <c r="H29" s="47" t="s">
        <v>41</v>
      </c>
      <c r="I29" s="47" t="s">
        <v>27</v>
      </c>
    </row>
    <row r="30" spans="1:9" ht="30" customHeight="1">
      <c r="A30" s="47"/>
      <c r="B30" s="47"/>
      <c r="C30" s="47"/>
      <c r="D30" s="17" t="s">
        <v>28</v>
      </c>
      <c r="E30" s="17" t="s">
        <v>29</v>
      </c>
      <c r="F30" s="17" t="s">
        <v>30</v>
      </c>
      <c r="G30" s="17" t="s">
        <v>31</v>
      </c>
      <c r="H30" s="47"/>
      <c r="I30" s="47"/>
    </row>
    <row r="31" spans="1:9" ht="30" customHeight="1">
      <c r="A31" s="7" t="s">
        <v>230</v>
      </c>
      <c r="B31" s="7" t="s">
        <v>231</v>
      </c>
      <c r="C31" s="7" t="s">
        <v>112</v>
      </c>
      <c r="D31" s="19">
        <f>1086+1041+2493</f>
        <v>4620</v>
      </c>
      <c r="E31" s="19">
        <f>437+1142+2159</f>
        <v>3738</v>
      </c>
      <c r="F31" s="14">
        <f>454+528+901</f>
        <v>1883</v>
      </c>
      <c r="G31" s="14">
        <v>0</v>
      </c>
      <c r="H31" s="14">
        <f>SUM(D31:G31)</f>
        <v>10241</v>
      </c>
      <c r="I31" s="7" t="s">
        <v>238</v>
      </c>
    </row>
    <row r="32" spans="1:9" ht="41.25" customHeight="1">
      <c r="A32" s="7" t="s">
        <v>232</v>
      </c>
      <c r="B32" s="7" t="s">
        <v>233</v>
      </c>
      <c r="C32" s="7" t="s">
        <v>112</v>
      </c>
      <c r="D32" s="19">
        <v>12000</v>
      </c>
      <c r="E32" s="19">
        <v>1500</v>
      </c>
      <c r="F32" s="19">
        <v>1500</v>
      </c>
      <c r="G32" s="1">
        <v>0</v>
      </c>
      <c r="H32" s="28">
        <f>SUM(D32:G32)</f>
        <v>15000</v>
      </c>
      <c r="I32" s="7"/>
    </row>
    <row r="33" spans="1:9" ht="30" customHeight="1">
      <c r="A33" s="17" t="s">
        <v>32</v>
      </c>
      <c r="B33" s="44" t="s">
        <v>113</v>
      </c>
      <c r="C33" s="60"/>
      <c r="D33" s="16">
        <f t="shared" ref="D33:F33" si="1">D31/D32</f>
        <v>0.38500000000000001</v>
      </c>
      <c r="E33" s="16">
        <f t="shared" si="1"/>
        <v>2.492</v>
      </c>
      <c r="F33" s="16">
        <f t="shared" si="1"/>
        <v>1.2553333333333334</v>
      </c>
      <c r="G33" s="1">
        <v>0</v>
      </c>
      <c r="H33" s="16">
        <f t="shared" ref="H33" si="2">H31/H32</f>
        <v>0.6827333333333333</v>
      </c>
      <c r="I33" s="12"/>
    </row>
    <row r="36" spans="1:9" ht="15.75">
      <c r="A36" s="29"/>
      <c r="B36" s="54" t="s">
        <v>234</v>
      </c>
      <c r="C36" s="54"/>
      <c r="D36" s="29"/>
      <c r="E36" s="29"/>
      <c r="F36" s="54" t="s">
        <v>235</v>
      </c>
      <c r="G36" s="54"/>
      <c r="H36" s="29"/>
      <c r="I36" s="29"/>
    </row>
    <row r="37" spans="1:9" ht="75" customHeight="1">
      <c r="A37" s="29"/>
      <c r="B37" s="55" t="s">
        <v>236</v>
      </c>
      <c r="C37" s="56"/>
      <c r="D37" s="29"/>
      <c r="E37" s="29"/>
      <c r="F37" s="55" t="s">
        <v>237</v>
      </c>
      <c r="G37" s="56"/>
      <c r="H37" s="29"/>
      <c r="I37" s="29"/>
    </row>
  </sheetData>
  <mergeCells count="41">
    <mergeCell ref="B33:C33"/>
    <mergeCell ref="B36:C36"/>
    <mergeCell ref="F36:G36"/>
    <mergeCell ref="B37:C37"/>
    <mergeCell ref="F37:G37"/>
    <mergeCell ref="B26:C26"/>
    <mergeCell ref="A27:I27"/>
    <mergeCell ref="A28:I28"/>
    <mergeCell ref="A29:A30"/>
    <mergeCell ref="B29:B30"/>
    <mergeCell ref="C29:C30"/>
    <mergeCell ref="D29:G29"/>
    <mergeCell ref="H29:H30"/>
    <mergeCell ref="I29:I30"/>
    <mergeCell ref="D19:I19"/>
    <mergeCell ref="A20:I20"/>
    <mergeCell ref="A21:I21"/>
    <mergeCell ref="A22:A23"/>
    <mergeCell ref="B22:B23"/>
    <mergeCell ref="C22:C23"/>
    <mergeCell ref="D22:G22"/>
    <mergeCell ref="H22:H23"/>
    <mergeCell ref="I22:I23"/>
    <mergeCell ref="B18:I18"/>
    <mergeCell ref="B7:I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  <mergeCell ref="B17:I17"/>
    <mergeCell ref="B6:I6"/>
    <mergeCell ref="A1:I1"/>
    <mergeCell ref="B2:H2"/>
    <mergeCell ref="B3:H3"/>
    <mergeCell ref="B4:I4"/>
    <mergeCell ref="B5:I5"/>
  </mergeCells>
  <pageMargins left="0.70866141732283472" right="0.70866141732283472" top="0.74803149606299213" bottom="0.74803149606299213" header="0.31496062992125984" footer="0.31496062992125984"/>
  <pageSetup scale="45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I37"/>
  <sheetViews>
    <sheetView tabSelected="1" zoomScale="90" zoomScaleNormal="90" zoomScalePageLayoutView="80" workbookViewId="0">
      <selection activeCell="D25" sqref="D25"/>
    </sheetView>
  </sheetViews>
  <sheetFormatPr baseColWidth="10" defaultColWidth="11.42578125" defaultRowHeight="15"/>
  <cols>
    <col min="1" max="3" width="33.28515625" style="8" customWidth="1"/>
    <col min="4" max="7" width="18.7109375" style="8" customWidth="1"/>
    <col min="8" max="8" width="15.7109375" style="8" customWidth="1"/>
    <col min="9" max="9" width="23.28515625" style="8" customWidth="1"/>
    <col min="10" max="16384" width="11.42578125" style="8"/>
  </cols>
  <sheetData>
    <row r="1" spans="1:9" ht="30" customHeight="1">
      <c r="A1" s="52" t="s">
        <v>103</v>
      </c>
      <c r="B1" s="52"/>
      <c r="C1" s="52"/>
      <c r="D1" s="52"/>
      <c r="E1" s="52"/>
      <c r="F1" s="52"/>
      <c r="G1" s="52"/>
      <c r="H1" s="52"/>
      <c r="I1" s="52"/>
    </row>
    <row r="2" spans="1:9" s="10" customFormat="1" ht="30" customHeight="1">
      <c r="A2" s="9" t="s">
        <v>0</v>
      </c>
      <c r="B2" s="50" t="s">
        <v>18</v>
      </c>
      <c r="C2" s="50"/>
      <c r="D2" s="50"/>
      <c r="E2" s="50"/>
      <c r="F2" s="50"/>
      <c r="G2" s="50"/>
      <c r="H2" s="50"/>
      <c r="I2" s="9" t="s">
        <v>2</v>
      </c>
    </row>
    <row r="3" spans="1:9" ht="30" customHeight="1">
      <c r="A3" s="11" t="s">
        <v>68</v>
      </c>
      <c r="B3" s="44" t="s">
        <v>69</v>
      </c>
      <c r="C3" s="44"/>
      <c r="D3" s="44"/>
      <c r="E3" s="44"/>
      <c r="F3" s="44"/>
      <c r="G3" s="44"/>
      <c r="H3" s="44"/>
      <c r="I3" s="12">
        <v>2023</v>
      </c>
    </row>
    <row r="4" spans="1:9" ht="30" customHeight="1">
      <c r="A4" s="6" t="s">
        <v>42</v>
      </c>
      <c r="B4" s="50" t="s">
        <v>43</v>
      </c>
      <c r="C4" s="50"/>
      <c r="D4" s="50"/>
      <c r="E4" s="50"/>
      <c r="F4" s="50"/>
      <c r="G4" s="50"/>
      <c r="H4" s="50"/>
      <c r="I4" s="50"/>
    </row>
    <row r="5" spans="1:9" ht="30" customHeight="1">
      <c r="A5" s="11" t="s">
        <v>104</v>
      </c>
      <c r="B5" s="53" t="s">
        <v>105</v>
      </c>
      <c r="C5" s="44"/>
      <c r="D5" s="44"/>
      <c r="E5" s="44"/>
      <c r="F5" s="44"/>
      <c r="G5" s="44"/>
      <c r="H5" s="44"/>
      <c r="I5" s="44"/>
    </row>
    <row r="6" spans="1:9" s="10" customFormat="1" ht="30" customHeight="1">
      <c r="A6" s="9" t="s">
        <v>1</v>
      </c>
      <c r="B6" s="50" t="s">
        <v>3</v>
      </c>
      <c r="C6" s="50"/>
      <c r="D6" s="50"/>
      <c r="E6" s="50"/>
      <c r="F6" s="50"/>
      <c r="G6" s="50"/>
      <c r="H6" s="50"/>
      <c r="I6" s="50"/>
    </row>
    <row r="7" spans="1:9" ht="30" customHeight="1">
      <c r="A7" s="12">
        <v>7</v>
      </c>
      <c r="B7" s="53" t="s">
        <v>106</v>
      </c>
      <c r="C7" s="53"/>
      <c r="D7" s="53"/>
      <c r="E7" s="53"/>
      <c r="F7" s="53"/>
      <c r="G7" s="53"/>
      <c r="H7" s="53"/>
      <c r="I7" s="53"/>
    </row>
    <row r="8" spans="1:9" ht="18" customHeight="1">
      <c r="A8" s="57"/>
      <c r="B8" s="57"/>
      <c r="C8" s="57"/>
      <c r="D8" s="57"/>
      <c r="E8" s="57"/>
      <c r="F8" s="57"/>
      <c r="G8" s="57"/>
      <c r="H8" s="57"/>
      <c r="I8" s="57"/>
    </row>
    <row r="9" spans="1:9" s="5" customFormat="1" ht="30" customHeight="1">
      <c r="A9" s="51" t="s">
        <v>35</v>
      </c>
      <c r="B9" s="51"/>
      <c r="C9" s="51"/>
      <c r="D9" s="51"/>
      <c r="E9" s="51"/>
      <c r="F9" s="51"/>
      <c r="G9" s="51"/>
      <c r="H9" s="51"/>
      <c r="I9" s="51"/>
    </row>
    <row r="10" spans="1:9" s="5" customFormat="1" ht="39.950000000000003" customHeight="1">
      <c r="A10" s="6" t="s">
        <v>36</v>
      </c>
      <c r="B10" s="58" t="s">
        <v>107</v>
      </c>
      <c r="C10" s="58"/>
      <c r="D10" s="58"/>
      <c r="E10" s="58"/>
      <c r="F10" s="58"/>
      <c r="G10" s="58"/>
      <c r="H10" s="58"/>
      <c r="I10" s="58"/>
    </row>
    <row r="11" spans="1:9" s="5" customFormat="1" ht="39.950000000000003" customHeight="1">
      <c r="A11" s="6" t="s">
        <v>34</v>
      </c>
      <c r="B11" s="48" t="s">
        <v>74</v>
      </c>
      <c r="C11" s="48"/>
      <c r="D11" s="48"/>
      <c r="E11" s="48"/>
      <c r="F11" s="48"/>
      <c r="G11" s="48"/>
      <c r="H11" s="48"/>
      <c r="I11" s="48"/>
    </row>
    <row r="12" spans="1:9" s="5" customFormat="1" ht="39.950000000000003" customHeight="1">
      <c r="A12" s="6" t="s">
        <v>33</v>
      </c>
      <c r="B12" s="48" t="s">
        <v>209</v>
      </c>
      <c r="C12" s="48"/>
      <c r="D12" s="48"/>
      <c r="E12" s="48"/>
      <c r="F12" s="48"/>
      <c r="G12" s="48"/>
      <c r="H12" s="48"/>
      <c r="I12" s="48"/>
    </row>
    <row r="13" spans="1:9" s="5" customFormat="1" ht="39.950000000000003" customHeight="1">
      <c r="A13" s="6" t="s">
        <v>19</v>
      </c>
      <c r="B13" s="48" t="s">
        <v>210</v>
      </c>
      <c r="C13" s="48"/>
      <c r="D13" s="48"/>
      <c r="E13" s="48"/>
      <c r="F13" s="48"/>
      <c r="G13" s="48"/>
      <c r="H13" s="48"/>
      <c r="I13" s="48"/>
    </row>
    <row r="14" spans="1:9" s="5" customFormat="1" ht="39.950000000000003" customHeight="1">
      <c r="A14" s="6" t="s">
        <v>20</v>
      </c>
      <c r="B14" s="58" t="s">
        <v>211</v>
      </c>
      <c r="C14" s="58"/>
      <c r="D14" s="58"/>
      <c r="E14" s="58"/>
      <c r="F14" s="58"/>
      <c r="G14" s="58"/>
      <c r="H14" s="58"/>
      <c r="I14" s="58"/>
    </row>
    <row r="15" spans="1:9" s="5" customFormat="1" ht="39.950000000000003" customHeight="1">
      <c r="A15" s="6" t="s">
        <v>21</v>
      </c>
      <c r="B15" s="58" t="s">
        <v>206</v>
      </c>
      <c r="C15" s="58"/>
      <c r="D15" s="58"/>
      <c r="E15" s="58"/>
      <c r="F15" s="58"/>
      <c r="G15" s="58"/>
      <c r="H15" s="58"/>
      <c r="I15" s="58"/>
    </row>
    <row r="16" spans="1:9" s="5" customFormat="1" ht="39.950000000000003" customHeight="1">
      <c r="A16" s="6" t="s">
        <v>37</v>
      </c>
      <c r="B16" s="59" t="s">
        <v>116</v>
      </c>
      <c r="C16" s="48"/>
      <c r="D16" s="48"/>
      <c r="E16" s="48"/>
      <c r="F16" s="48"/>
      <c r="G16" s="48"/>
      <c r="H16" s="48"/>
      <c r="I16" s="48"/>
    </row>
    <row r="17" spans="1:9" s="5" customFormat="1" ht="39.950000000000003" customHeight="1">
      <c r="A17" s="6" t="s">
        <v>38</v>
      </c>
      <c r="B17" s="48" t="s">
        <v>207</v>
      </c>
      <c r="C17" s="48"/>
      <c r="D17" s="48"/>
      <c r="E17" s="48"/>
      <c r="F17" s="48"/>
      <c r="G17" s="48"/>
      <c r="H17" s="48"/>
      <c r="I17" s="48"/>
    </row>
    <row r="18" spans="1:9" s="5" customFormat="1" ht="39.950000000000003" customHeight="1">
      <c r="A18" s="6" t="s">
        <v>39</v>
      </c>
      <c r="B18" s="48" t="s">
        <v>141</v>
      </c>
      <c r="C18" s="48"/>
      <c r="D18" s="48"/>
      <c r="E18" s="48"/>
      <c r="F18" s="48"/>
      <c r="G18" s="48"/>
      <c r="H18" s="48"/>
      <c r="I18" s="48"/>
    </row>
    <row r="19" spans="1:9" s="5" customFormat="1" ht="39.950000000000003" customHeight="1">
      <c r="A19" s="6" t="s">
        <v>40</v>
      </c>
      <c r="B19" s="13" t="s">
        <v>9</v>
      </c>
      <c r="C19" s="6" t="s">
        <v>6</v>
      </c>
      <c r="D19" s="48" t="s">
        <v>67</v>
      </c>
      <c r="E19" s="48"/>
      <c r="F19" s="48"/>
      <c r="G19" s="48"/>
      <c r="H19" s="48"/>
      <c r="I19" s="48"/>
    </row>
    <row r="20" spans="1:9" s="5" customFormat="1" ht="30" customHeight="1">
      <c r="A20" s="49"/>
      <c r="B20" s="49"/>
      <c r="C20" s="49"/>
      <c r="D20" s="49"/>
      <c r="E20" s="49"/>
      <c r="F20" s="49"/>
      <c r="G20" s="49"/>
      <c r="H20" s="49"/>
      <c r="I20" s="49"/>
    </row>
    <row r="21" spans="1:9" ht="30" customHeight="1">
      <c r="A21" s="50" t="s">
        <v>22</v>
      </c>
      <c r="B21" s="50"/>
      <c r="C21" s="50"/>
      <c r="D21" s="50"/>
      <c r="E21" s="50"/>
      <c r="F21" s="50"/>
      <c r="G21" s="50"/>
      <c r="H21" s="50"/>
      <c r="I21" s="50"/>
    </row>
    <row r="22" spans="1:9" ht="30" customHeight="1">
      <c r="A22" s="51" t="s">
        <v>23</v>
      </c>
      <c r="B22" s="51" t="s">
        <v>24</v>
      </c>
      <c r="C22" s="51" t="s">
        <v>25</v>
      </c>
      <c r="D22" s="50" t="s">
        <v>26</v>
      </c>
      <c r="E22" s="50"/>
      <c r="F22" s="50"/>
      <c r="G22" s="50"/>
      <c r="H22" s="51" t="s">
        <v>41</v>
      </c>
      <c r="I22" s="51" t="s">
        <v>27</v>
      </c>
    </row>
    <row r="23" spans="1:9" ht="30" customHeight="1">
      <c r="A23" s="51"/>
      <c r="B23" s="51"/>
      <c r="C23" s="51"/>
      <c r="D23" s="9" t="s">
        <v>28</v>
      </c>
      <c r="E23" s="9" t="s">
        <v>29</v>
      </c>
      <c r="F23" s="9" t="s">
        <v>30</v>
      </c>
      <c r="G23" s="9" t="s">
        <v>31</v>
      </c>
      <c r="H23" s="51"/>
      <c r="I23" s="51"/>
    </row>
    <row r="24" spans="1:9" s="5" customFormat="1" ht="60.75" customHeight="1">
      <c r="A24" s="7" t="s">
        <v>212</v>
      </c>
      <c r="B24" s="7" t="s">
        <v>113</v>
      </c>
      <c r="C24" s="7" t="s">
        <v>213</v>
      </c>
      <c r="D24" s="14"/>
      <c r="E24" s="14"/>
      <c r="F24" s="15"/>
      <c r="G24" s="14" t="s">
        <v>214</v>
      </c>
      <c r="H24" s="14" t="s">
        <v>214</v>
      </c>
      <c r="I24" s="7" t="s">
        <v>215</v>
      </c>
    </row>
    <row r="25" spans="1:9" s="5" customFormat="1" ht="60.75" customHeight="1">
      <c r="A25" s="7" t="s">
        <v>216</v>
      </c>
      <c r="B25" s="7" t="s">
        <v>113</v>
      </c>
      <c r="C25" s="7" t="s">
        <v>213</v>
      </c>
      <c r="D25" s="14"/>
      <c r="E25" s="14"/>
      <c r="F25" s="15"/>
      <c r="G25" s="14" t="s">
        <v>214</v>
      </c>
      <c r="H25" s="14" t="s">
        <v>214</v>
      </c>
      <c r="I25" s="7" t="s">
        <v>215</v>
      </c>
    </row>
    <row r="26" spans="1:9" ht="30" customHeight="1">
      <c r="A26" s="9" t="s">
        <v>32</v>
      </c>
      <c r="B26" s="44" t="s">
        <v>113</v>
      </c>
      <c r="C26" s="44"/>
      <c r="D26" s="16"/>
      <c r="E26" s="16"/>
      <c r="F26" s="16"/>
      <c r="G26" s="14" t="s">
        <v>214</v>
      </c>
      <c r="H26" s="14" t="s">
        <v>214</v>
      </c>
      <c r="I26" s="7" t="s">
        <v>215</v>
      </c>
    </row>
    <row r="27" spans="1:9" ht="30" customHeight="1">
      <c r="A27" s="45"/>
      <c r="B27" s="45"/>
      <c r="C27" s="45"/>
      <c r="D27" s="45"/>
      <c r="E27" s="45"/>
      <c r="F27" s="45"/>
      <c r="G27" s="45"/>
      <c r="H27" s="45"/>
      <c r="I27" s="45"/>
    </row>
    <row r="28" spans="1:9" ht="30" customHeight="1">
      <c r="A28" s="46" t="s">
        <v>114</v>
      </c>
      <c r="B28" s="46"/>
      <c r="C28" s="46"/>
      <c r="D28" s="46"/>
      <c r="E28" s="46"/>
      <c r="F28" s="46"/>
      <c r="G28" s="46"/>
      <c r="H28" s="46"/>
      <c r="I28" s="46"/>
    </row>
    <row r="29" spans="1:9" ht="30" customHeight="1">
      <c r="A29" s="47" t="s">
        <v>23</v>
      </c>
      <c r="B29" s="47" t="s">
        <v>24</v>
      </c>
      <c r="C29" s="47" t="s">
        <v>25</v>
      </c>
      <c r="D29" s="46" t="s">
        <v>26</v>
      </c>
      <c r="E29" s="46"/>
      <c r="F29" s="46"/>
      <c r="G29" s="46"/>
      <c r="H29" s="47" t="s">
        <v>41</v>
      </c>
      <c r="I29" s="47" t="s">
        <v>27</v>
      </c>
    </row>
    <row r="30" spans="1:9" ht="30" customHeight="1">
      <c r="A30" s="47"/>
      <c r="B30" s="47"/>
      <c r="C30" s="47"/>
      <c r="D30" s="17" t="s">
        <v>28</v>
      </c>
      <c r="E30" s="17" t="s">
        <v>29</v>
      </c>
      <c r="F30" s="17" t="s">
        <v>30</v>
      </c>
      <c r="G30" s="17" t="s">
        <v>31</v>
      </c>
      <c r="H30" s="47"/>
      <c r="I30" s="47"/>
    </row>
    <row r="31" spans="1:9" ht="51" customHeight="1">
      <c r="A31" s="7" t="s">
        <v>212</v>
      </c>
      <c r="B31" s="7" t="s">
        <v>113</v>
      </c>
      <c r="C31" s="7" t="s">
        <v>213</v>
      </c>
      <c r="D31" s="1"/>
      <c r="E31" s="1"/>
      <c r="F31" s="18"/>
      <c r="G31" s="1" t="s">
        <v>214</v>
      </c>
      <c r="H31" s="1" t="s">
        <v>214</v>
      </c>
      <c r="I31" s="7"/>
    </row>
    <row r="32" spans="1:9" ht="54" customHeight="1">
      <c r="A32" s="7" t="s">
        <v>216</v>
      </c>
      <c r="B32" s="7" t="s">
        <v>113</v>
      </c>
      <c r="C32" s="7" t="s">
        <v>213</v>
      </c>
      <c r="D32" s="1"/>
      <c r="E32" s="1"/>
      <c r="F32" s="18"/>
      <c r="G32" s="1" t="s">
        <v>214</v>
      </c>
      <c r="H32" s="1" t="s">
        <v>214</v>
      </c>
      <c r="I32" s="7"/>
    </row>
    <row r="33" spans="1:9" ht="30" customHeight="1">
      <c r="A33" s="17" t="s">
        <v>32</v>
      </c>
      <c r="B33" s="44" t="s">
        <v>113</v>
      </c>
      <c r="C33" s="44"/>
      <c r="D33" s="16"/>
      <c r="E33" s="16"/>
      <c r="F33" s="16"/>
      <c r="G33" s="16" t="e">
        <v>#VALUE!</v>
      </c>
      <c r="H33" s="16" t="e">
        <v>#VALUE!</v>
      </c>
      <c r="I33" s="12"/>
    </row>
    <row r="36" spans="1:9" ht="15.75">
      <c r="A36" s="29"/>
      <c r="B36" s="54" t="s">
        <v>234</v>
      </c>
      <c r="C36" s="54"/>
      <c r="D36" s="29"/>
      <c r="E36" s="29"/>
      <c r="F36" s="54" t="s">
        <v>235</v>
      </c>
      <c r="G36" s="54"/>
      <c r="H36" s="29"/>
      <c r="I36" s="29"/>
    </row>
    <row r="37" spans="1:9" ht="75" customHeight="1">
      <c r="A37" s="29"/>
      <c r="B37" s="55" t="s">
        <v>236</v>
      </c>
      <c r="C37" s="56"/>
      <c r="D37" s="29"/>
      <c r="E37" s="29"/>
      <c r="F37" s="55" t="s">
        <v>237</v>
      </c>
      <c r="G37" s="56"/>
      <c r="H37" s="29"/>
      <c r="I37" s="29"/>
    </row>
  </sheetData>
  <mergeCells count="41">
    <mergeCell ref="B36:C36"/>
    <mergeCell ref="F36:G36"/>
    <mergeCell ref="B37:C37"/>
    <mergeCell ref="F37:G37"/>
    <mergeCell ref="B6:I6"/>
    <mergeCell ref="B18:I18"/>
    <mergeCell ref="B7:I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  <mergeCell ref="A1:I1"/>
    <mergeCell ref="B2:H2"/>
    <mergeCell ref="B3:H3"/>
    <mergeCell ref="B4:I4"/>
    <mergeCell ref="B5:I5"/>
    <mergeCell ref="B17:I17"/>
    <mergeCell ref="D19:I19"/>
    <mergeCell ref="A20:I20"/>
    <mergeCell ref="A21:I21"/>
    <mergeCell ref="A22:A23"/>
    <mergeCell ref="B22:B23"/>
    <mergeCell ref="C22:C23"/>
    <mergeCell ref="D22:G22"/>
    <mergeCell ref="H22:H23"/>
    <mergeCell ref="I22:I23"/>
    <mergeCell ref="B33:C33"/>
    <mergeCell ref="B26:C26"/>
    <mergeCell ref="A27:I27"/>
    <mergeCell ref="A28:I28"/>
    <mergeCell ref="A29:A30"/>
    <mergeCell ref="B29:B30"/>
    <mergeCell ref="C29:C30"/>
    <mergeCell ref="D29:G29"/>
    <mergeCell ref="H29:H30"/>
    <mergeCell ref="I29:I30"/>
  </mergeCells>
  <pageMargins left="0.51181102362204722" right="0.70866141732283472" top="0.74803149606299213" bottom="0.35433070866141736" header="0.31496062992125984" footer="0.31496062992125984"/>
  <pageSetup scale="55" orientation="landscape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1"/>
  <sheetViews>
    <sheetView topLeftCell="A26" zoomScale="90" zoomScaleNormal="90" zoomScalePageLayoutView="80" workbookViewId="0">
      <selection activeCell="F33" sqref="F33:F36"/>
    </sheetView>
  </sheetViews>
  <sheetFormatPr baseColWidth="10" defaultColWidth="11.42578125" defaultRowHeight="15"/>
  <cols>
    <col min="1" max="3" width="33.28515625" style="8" customWidth="1"/>
    <col min="4" max="7" width="18.7109375" style="8" customWidth="1"/>
    <col min="8" max="8" width="18.28515625" style="8" customWidth="1"/>
    <col min="9" max="9" width="60.7109375" style="8" customWidth="1"/>
    <col min="10" max="16384" width="11.42578125" style="8"/>
  </cols>
  <sheetData>
    <row r="1" spans="1:9" ht="30" customHeight="1">
      <c r="A1" s="52" t="s">
        <v>103</v>
      </c>
      <c r="B1" s="52"/>
      <c r="C1" s="52"/>
      <c r="D1" s="52"/>
      <c r="E1" s="52"/>
      <c r="F1" s="52"/>
      <c r="G1" s="52"/>
      <c r="H1" s="52"/>
      <c r="I1" s="52"/>
    </row>
    <row r="2" spans="1:9" s="10" customFormat="1" ht="30" customHeight="1">
      <c r="A2" s="9" t="s">
        <v>0</v>
      </c>
      <c r="B2" s="50" t="s">
        <v>18</v>
      </c>
      <c r="C2" s="50"/>
      <c r="D2" s="50"/>
      <c r="E2" s="50"/>
      <c r="F2" s="50"/>
      <c r="G2" s="50"/>
      <c r="H2" s="50"/>
      <c r="I2" s="9" t="s">
        <v>2</v>
      </c>
    </row>
    <row r="3" spans="1:9" ht="30" customHeight="1">
      <c r="A3" s="11" t="s">
        <v>68</v>
      </c>
      <c r="B3" s="44" t="s">
        <v>69</v>
      </c>
      <c r="C3" s="44"/>
      <c r="D3" s="44"/>
      <c r="E3" s="44"/>
      <c r="F3" s="44"/>
      <c r="G3" s="44"/>
      <c r="H3" s="44"/>
      <c r="I3" s="12">
        <v>2023</v>
      </c>
    </row>
    <row r="4" spans="1:9" ht="30" customHeight="1">
      <c r="A4" s="6" t="s">
        <v>42</v>
      </c>
      <c r="B4" s="50" t="s">
        <v>43</v>
      </c>
      <c r="C4" s="50"/>
      <c r="D4" s="50"/>
      <c r="E4" s="50"/>
      <c r="F4" s="50"/>
      <c r="G4" s="50"/>
      <c r="H4" s="50"/>
      <c r="I4" s="50"/>
    </row>
    <row r="5" spans="1:9" ht="30" customHeight="1">
      <c r="A5" s="11" t="s">
        <v>104</v>
      </c>
      <c r="B5" s="53" t="s">
        <v>105</v>
      </c>
      <c r="C5" s="44"/>
      <c r="D5" s="44"/>
      <c r="E5" s="44"/>
      <c r="F5" s="44"/>
      <c r="G5" s="44"/>
      <c r="H5" s="44"/>
      <c r="I5" s="44"/>
    </row>
    <row r="6" spans="1:9" s="10" customFormat="1" ht="30" customHeight="1">
      <c r="A6" s="9" t="s">
        <v>1</v>
      </c>
      <c r="B6" s="50" t="s">
        <v>3</v>
      </c>
      <c r="C6" s="50"/>
      <c r="D6" s="50"/>
      <c r="E6" s="50"/>
      <c r="F6" s="50"/>
      <c r="G6" s="50"/>
      <c r="H6" s="50"/>
      <c r="I6" s="50"/>
    </row>
    <row r="7" spans="1:9" ht="30" customHeight="1">
      <c r="A7" s="12">
        <v>7</v>
      </c>
      <c r="B7" s="53" t="s">
        <v>106</v>
      </c>
      <c r="C7" s="53"/>
      <c r="D7" s="53"/>
      <c r="E7" s="53"/>
      <c r="F7" s="53"/>
      <c r="G7" s="53"/>
      <c r="H7" s="53"/>
      <c r="I7" s="53"/>
    </row>
    <row r="8" spans="1:9" ht="30" customHeight="1">
      <c r="A8" s="57"/>
      <c r="B8" s="57"/>
      <c r="C8" s="57"/>
      <c r="D8" s="57"/>
      <c r="E8" s="57"/>
      <c r="F8" s="57"/>
      <c r="G8" s="57"/>
      <c r="H8" s="57"/>
      <c r="I8" s="57"/>
    </row>
    <row r="9" spans="1:9" s="5" customFormat="1" ht="30" customHeight="1">
      <c r="A9" s="51" t="s">
        <v>35</v>
      </c>
      <c r="B9" s="51"/>
      <c r="C9" s="51"/>
      <c r="D9" s="51"/>
      <c r="E9" s="51"/>
      <c r="F9" s="51"/>
      <c r="G9" s="51"/>
      <c r="H9" s="51"/>
      <c r="I9" s="51"/>
    </row>
    <row r="10" spans="1:9" s="5" customFormat="1" ht="30" customHeight="1">
      <c r="A10" s="6" t="s">
        <v>36</v>
      </c>
      <c r="B10" s="58" t="s">
        <v>107</v>
      </c>
      <c r="C10" s="58"/>
      <c r="D10" s="58"/>
      <c r="E10" s="58"/>
      <c r="F10" s="58"/>
      <c r="G10" s="58"/>
      <c r="H10" s="58"/>
      <c r="I10" s="58"/>
    </row>
    <row r="11" spans="1:9" s="5" customFormat="1" ht="30" customHeight="1">
      <c r="A11" s="6" t="s">
        <v>34</v>
      </c>
      <c r="B11" s="48" t="s">
        <v>219</v>
      </c>
      <c r="C11" s="48"/>
      <c r="D11" s="48"/>
      <c r="E11" s="48"/>
      <c r="F11" s="48"/>
      <c r="G11" s="48"/>
      <c r="H11" s="48"/>
      <c r="I11" s="48"/>
    </row>
    <row r="12" spans="1:9" s="5" customFormat="1" ht="44.25" customHeight="1">
      <c r="A12" s="6" t="s">
        <v>33</v>
      </c>
      <c r="B12" s="48" t="s">
        <v>188</v>
      </c>
      <c r="C12" s="48"/>
      <c r="D12" s="48"/>
      <c r="E12" s="48"/>
      <c r="F12" s="48"/>
      <c r="G12" s="48"/>
      <c r="H12" s="48"/>
      <c r="I12" s="48"/>
    </row>
    <row r="13" spans="1:9" s="5" customFormat="1" ht="103.5" customHeight="1">
      <c r="A13" s="36" t="s">
        <v>19</v>
      </c>
      <c r="B13" s="58" t="s">
        <v>220</v>
      </c>
      <c r="C13" s="58"/>
      <c r="D13" s="58"/>
      <c r="E13" s="58"/>
      <c r="F13" s="58"/>
      <c r="G13" s="58"/>
      <c r="H13" s="58"/>
      <c r="I13" s="58"/>
    </row>
    <row r="14" spans="1:9" s="5" customFormat="1" ht="30" customHeight="1">
      <c r="A14" s="6" t="s">
        <v>20</v>
      </c>
      <c r="B14" s="58" t="s">
        <v>108</v>
      </c>
      <c r="C14" s="58"/>
      <c r="D14" s="58"/>
      <c r="E14" s="58"/>
      <c r="F14" s="58"/>
      <c r="G14" s="58"/>
      <c r="H14" s="58"/>
      <c r="I14" s="58"/>
    </row>
    <row r="15" spans="1:9" s="5" customFormat="1" ht="30" customHeight="1">
      <c r="A15" s="6" t="s">
        <v>21</v>
      </c>
      <c r="B15" s="58" t="s">
        <v>109</v>
      </c>
      <c r="C15" s="58"/>
      <c r="D15" s="58"/>
      <c r="E15" s="58"/>
      <c r="F15" s="58"/>
      <c r="G15" s="58"/>
      <c r="H15" s="58"/>
      <c r="I15" s="58"/>
    </row>
    <row r="16" spans="1:9" s="5" customFormat="1" ht="30" customHeight="1">
      <c r="A16" s="6" t="s">
        <v>37</v>
      </c>
      <c r="B16" s="59">
        <v>1</v>
      </c>
      <c r="C16" s="48"/>
      <c r="D16" s="48"/>
      <c r="E16" s="48"/>
      <c r="F16" s="48"/>
      <c r="G16" s="48"/>
      <c r="H16" s="48"/>
      <c r="I16" s="48"/>
    </row>
    <row r="17" spans="1:9" s="5" customFormat="1" ht="30" customHeight="1">
      <c r="A17" s="6" t="s">
        <v>38</v>
      </c>
      <c r="B17" s="48" t="s">
        <v>110</v>
      </c>
      <c r="C17" s="48"/>
      <c r="D17" s="48"/>
      <c r="E17" s="48"/>
      <c r="F17" s="48"/>
      <c r="G17" s="48"/>
      <c r="H17" s="48"/>
      <c r="I17" s="48"/>
    </row>
    <row r="18" spans="1:9" s="5" customFormat="1" ht="30" customHeight="1">
      <c r="A18" s="6" t="s">
        <v>39</v>
      </c>
      <c r="B18" s="48" t="s">
        <v>141</v>
      </c>
      <c r="C18" s="48"/>
      <c r="D18" s="48"/>
      <c r="E18" s="48"/>
      <c r="F18" s="48"/>
      <c r="G18" s="48"/>
      <c r="H18" s="48"/>
      <c r="I18" s="48"/>
    </row>
    <row r="19" spans="1:9" s="5" customFormat="1" ht="50.1" customHeight="1">
      <c r="A19" s="6" t="s">
        <v>40</v>
      </c>
      <c r="B19" s="13" t="s">
        <v>165</v>
      </c>
      <c r="C19" s="6" t="s">
        <v>6</v>
      </c>
      <c r="D19" s="48" t="s">
        <v>49</v>
      </c>
      <c r="E19" s="48"/>
      <c r="F19" s="48"/>
      <c r="G19" s="48"/>
      <c r="H19" s="48"/>
      <c r="I19" s="48"/>
    </row>
    <row r="20" spans="1:9" s="5" customFormat="1" ht="30" customHeight="1">
      <c r="A20" s="49"/>
      <c r="B20" s="49"/>
      <c r="C20" s="49"/>
      <c r="D20" s="49"/>
      <c r="E20" s="49"/>
      <c r="F20" s="49"/>
      <c r="G20" s="49"/>
      <c r="H20" s="49"/>
      <c r="I20" s="49"/>
    </row>
    <row r="21" spans="1:9" ht="30" customHeight="1">
      <c r="A21" s="50" t="s">
        <v>22</v>
      </c>
      <c r="B21" s="50"/>
      <c r="C21" s="50"/>
      <c r="D21" s="50"/>
      <c r="E21" s="50"/>
      <c r="F21" s="50"/>
      <c r="G21" s="50"/>
      <c r="H21" s="50"/>
      <c r="I21" s="50"/>
    </row>
    <row r="22" spans="1:9" ht="30" customHeight="1">
      <c r="A22" s="51" t="s">
        <v>23</v>
      </c>
      <c r="B22" s="51" t="s">
        <v>24</v>
      </c>
      <c r="C22" s="51" t="s">
        <v>25</v>
      </c>
      <c r="D22" s="50" t="s">
        <v>26</v>
      </c>
      <c r="E22" s="50"/>
      <c r="F22" s="50"/>
      <c r="G22" s="50"/>
      <c r="H22" s="51" t="s">
        <v>41</v>
      </c>
      <c r="I22" s="51" t="s">
        <v>27</v>
      </c>
    </row>
    <row r="23" spans="1:9" ht="30" customHeight="1">
      <c r="A23" s="51"/>
      <c r="B23" s="51"/>
      <c r="C23" s="51"/>
      <c r="D23" s="9" t="s">
        <v>28</v>
      </c>
      <c r="E23" s="9" t="s">
        <v>29</v>
      </c>
      <c r="F23" s="9" t="s">
        <v>30</v>
      </c>
      <c r="G23" s="9" t="s">
        <v>31</v>
      </c>
      <c r="H23" s="51"/>
      <c r="I23" s="51"/>
    </row>
    <row r="24" spans="1:9" s="5" customFormat="1" ht="60.75" customHeight="1">
      <c r="A24" s="7" t="s">
        <v>189</v>
      </c>
      <c r="B24" s="7" t="s">
        <v>113</v>
      </c>
      <c r="C24" s="7" t="s">
        <v>112</v>
      </c>
      <c r="D24" s="14">
        <v>100</v>
      </c>
      <c r="E24" s="14">
        <v>100</v>
      </c>
      <c r="F24" s="15">
        <v>100</v>
      </c>
      <c r="G24" s="14">
        <v>100</v>
      </c>
      <c r="H24" s="14">
        <v>100</v>
      </c>
      <c r="I24" s="7"/>
    </row>
    <row r="25" spans="1:9" s="5" customFormat="1" ht="60.75" customHeight="1">
      <c r="A25" s="7" t="s">
        <v>190</v>
      </c>
      <c r="B25" s="7" t="s">
        <v>113</v>
      </c>
      <c r="C25" s="7" t="s">
        <v>112</v>
      </c>
      <c r="D25" s="14">
        <v>100</v>
      </c>
      <c r="E25" s="14">
        <v>100</v>
      </c>
      <c r="F25" s="15">
        <v>100</v>
      </c>
      <c r="G25" s="14">
        <v>100</v>
      </c>
      <c r="H25" s="14">
        <v>100</v>
      </c>
      <c r="I25" s="7"/>
    </row>
    <row r="26" spans="1:9" s="5" customFormat="1" ht="60.75" customHeight="1">
      <c r="A26" s="7" t="s">
        <v>191</v>
      </c>
      <c r="B26" s="7" t="s">
        <v>113</v>
      </c>
      <c r="C26" s="7" t="s">
        <v>112</v>
      </c>
      <c r="D26" s="14">
        <v>100</v>
      </c>
      <c r="E26" s="14">
        <v>100</v>
      </c>
      <c r="F26" s="15">
        <v>100</v>
      </c>
      <c r="G26" s="14">
        <v>100</v>
      </c>
      <c r="H26" s="14">
        <v>100</v>
      </c>
      <c r="I26" s="7"/>
    </row>
    <row r="27" spans="1:9" s="5" customFormat="1" ht="60.75" customHeight="1">
      <c r="A27" s="7" t="s">
        <v>192</v>
      </c>
      <c r="B27" s="7" t="s">
        <v>113</v>
      </c>
      <c r="C27" s="7" t="s">
        <v>112</v>
      </c>
      <c r="D27" s="14">
        <v>100</v>
      </c>
      <c r="E27" s="14">
        <v>100</v>
      </c>
      <c r="F27" s="15">
        <v>100</v>
      </c>
      <c r="G27" s="14">
        <v>100</v>
      </c>
      <c r="H27" s="14">
        <v>100</v>
      </c>
      <c r="I27" s="7"/>
    </row>
    <row r="28" spans="1:9" ht="30" customHeight="1">
      <c r="A28" s="9" t="s">
        <v>32</v>
      </c>
      <c r="B28" s="44" t="s">
        <v>113</v>
      </c>
      <c r="C28" s="44"/>
      <c r="D28" s="16">
        <v>1</v>
      </c>
      <c r="E28" s="16">
        <v>1</v>
      </c>
      <c r="F28" s="16">
        <v>1</v>
      </c>
      <c r="G28" s="16">
        <v>1</v>
      </c>
      <c r="H28" s="16">
        <v>1</v>
      </c>
      <c r="I28" s="12"/>
    </row>
    <row r="29" spans="1:9" ht="30" customHeight="1">
      <c r="A29" s="45"/>
      <c r="B29" s="45"/>
      <c r="C29" s="45"/>
      <c r="D29" s="45"/>
      <c r="E29" s="45"/>
      <c r="F29" s="45"/>
      <c r="G29" s="45"/>
      <c r="H29" s="45"/>
      <c r="I29" s="45"/>
    </row>
    <row r="30" spans="1:9" ht="30" customHeight="1">
      <c r="A30" s="46" t="s">
        <v>114</v>
      </c>
      <c r="B30" s="46"/>
      <c r="C30" s="46"/>
      <c r="D30" s="46"/>
      <c r="E30" s="46"/>
      <c r="F30" s="46"/>
      <c r="G30" s="46"/>
      <c r="H30" s="46"/>
      <c r="I30" s="46"/>
    </row>
    <row r="31" spans="1:9" ht="30" customHeight="1">
      <c r="A31" s="47" t="s">
        <v>23</v>
      </c>
      <c r="B31" s="47" t="s">
        <v>24</v>
      </c>
      <c r="C31" s="47" t="s">
        <v>25</v>
      </c>
      <c r="D31" s="46" t="s">
        <v>26</v>
      </c>
      <c r="E31" s="46"/>
      <c r="F31" s="46"/>
      <c r="G31" s="46"/>
      <c r="H31" s="47" t="s">
        <v>41</v>
      </c>
      <c r="I31" s="47" t="s">
        <v>27</v>
      </c>
    </row>
    <row r="32" spans="1:9" ht="30" customHeight="1">
      <c r="A32" s="47"/>
      <c r="B32" s="47"/>
      <c r="C32" s="47"/>
      <c r="D32" s="17" t="s">
        <v>28</v>
      </c>
      <c r="E32" s="17" t="s">
        <v>29</v>
      </c>
      <c r="F32" s="17" t="s">
        <v>30</v>
      </c>
      <c r="G32" s="17" t="s">
        <v>31</v>
      </c>
      <c r="H32" s="47"/>
      <c r="I32" s="47"/>
    </row>
    <row r="33" spans="1:9" ht="70.5" customHeight="1">
      <c r="A33" s="7" t="s">
        <v>189</v>
      </c>
      <c r="B33" s="7" t="s">
        <v>113</v>
      </c>
      <c r="C33" s="7" t="s">
        <v>112</v>
      </c>
      <c r="D33" s="35">
        <v>100</v>
      </c>
      <c r="E33" s="37">
        <v>100</v>
      </c>
      <c r="F33" s="34">
        <v>100</v>
      </c>
      <c r="G33" s="33"/>
      <c r="H33" s="33"/>
      <c r="I33" s="7"/>
    </row>
    <row r="34" spans="1:9" ht="70.5" customHeight="1">
      <c r="A34" s="7" t="s">
        <v>190</v>
      </c>
      <c r="B34" s="7" t="s">
        <v>113</v>
      </c>
      <c r="C34" s="7" t="s">
        <v>112</v>
      </c>
      <c r="D34" s="35">
        <v>100</v>
      </c>
      <c r="E34" s="37">
        <v>100</v>
      </c>
      <c r="F34" s="34">
        <v>100</v>
      </c>
      <c r="G34" s="33"/>
      <c r="H34" s="33"/>
      <c r="I34" s="7"/>
    </row>
    <row r="35" spans="1:9" ht="70.5" customHeight="1">
      <c r="A35" s="7" t="s">
        <v>191</v>
      </c>
      <c r="B35" s="7" t="s">
        <v>113</v>
      </c>
      <c r="C35" s="7" t="s">
        <v>112</v>
      </c>
      <c r="D35" s="35">
        <v>100</v>
      </c>
      <c r="E35" s="37">
        <v>100</v>
      </c>
      <c r="F35" s="34">
        <v>100</v>
      </c>
      <c r="G35" s="33"/>
      <c r="H35" s="33"/>
      <c r="I35" s="7"/>
    </row>
    <row r="36" spans="1:9" ht="69.75" customHeight="1">
      <c r="A36" s="7" t="s">
        <v>192</v>
      </c>
      <c r="B36" s="7" t="s">
        <v>113</v>
      </c>
      <c r="C36" s="7" t="s">
        <v>112</v>
      </c>
      <c r="D36" s="35">
        <v>190</v>
      </c>
      <c r="E36" s="37">
        <v>135</v>
      </c>
      <c r="F36" s="34">
        <v>133</v>
      </c>
      <c r="G36" s="33"/>
      <c r="H36" s="33"/>
      <c r="I36" s="7"/>
    </row>
    <row r="37" spans="1:9" ht="30" customHeight="1">
      <c r="A37" s="17" t="s">
        <v>32</v>
      </c>
      <c r="B37" s="44" t="s">
        <v>113</v>
      </c>
      <c r="C37" s="44"/>
      <c r="D37" s="38">
        <f>AVERAGE(D33:D36)</f>
        <v>122.5</v>
      </c>
      <c r="E37" s="38">
        <f>AVERAGE(E33:E36)</f>
        <v>108.75</v>
      </c>
      <c r="F37" s="38">
        <f>AVERAGE(F33:F36)</f>
        <v>108.25</v>
      </c>
      <c r="G37" s="16"/>
      <c r="H37" s="16"/>
      <c r="I37" s="12"/>
    </row>
    <row r="40" spans="1:9" ht="15.75">
      <c r="A40" s="29"/>
      <c r="B40" s="54" t="s">
        <v>234</v>
      </c>
      <c r="C40" s="54"/>
      <c r="D40" s="29"/>
      <c r="E40" s="29"/>
      <c r="F40" s="54" t="s">
        <v>235</v>
      </c>
      <c r="G40" s="54"/>
      <c r="H40" s="29"/>
      <c r="I40" s="29"/>
    </row>
    <row r="41" spans="1:9" ht="75" customHeight="1">
      <c r="A41" s="29"/>
      <c r="B41" s="55" t="s">
        <v>236</v>
      </c>
      <c r="C41" s="56"/>
      <c r="D41" s="29"/>
      <c r="E41" s="29"/>
      <c r="F41" s="55" t="s">
        <v>237</v>
      </c>
      <c r="G41" s="56"/>
      <c r="H41" s="29"/>
      <c r="I41" s="29"/>
    </row>
  </sheetData>
  <mergeCells count="41">
    <mergeCell ref="B40:C40"/>
    <mergeCell ref="F40:G40"/>
    <mergeCell ref="B41:C41"/>
    <mergeCell ref="F41:G41"/>
    <mergeCell ref="B37:C37"/>
    <mergeCell ref="B28:C28"/>
    <mergeCell ref="A29:I29"/>
    <mergeCell ref="A30:I30"/>
    <mergeCell ref="A31:A32"/>
    <mergeCell ref="B31:B32"/>
    <mergeCell ref="C31:C32"/>
    <mergeCell ref="D31:G31"/>
    <mergeCell ref="H31:H32"/>
    <mergeCell ref="I31:I32"/>
    <mergeCell ref="D19:I19"/>
    <mergeCell ref="A20:I20"/>
    <mergeCell ref="A21:I21"/>
    <mergeCell ref="A22:A23"/>
    <mergeCell ref="B22:B23"/>
    <mergeCell ref="C22:C23"/>
    <mergeCell ref="D22:G22"/>
    <mergeCell ref="H22:H23"/>
    <mergeCell ref="I22:I23"/>
    <mergeCell ref="B18:I18"/>
    <mergeCell ref="B7:I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  <mergeCell ref="B17:I17"/>
    <mergeCell ref="B6:I6"/>
    <mergeCell ref="A1:I1"/>
    <mergeCell ref="B2:H2"/>
    <mergeCell ref="B3:H3"/>
    <mergeCell ref="B4:I4"/>
    <mergeCell ref="B5:I5"/>
  </mergeCells>
  <pageMargins left="0.51181102362204722" right="0.31496062992125984" top="0.55118110236220474" bottom="0.35433070866141736" header="0.31496062992125984" footer="0.31496062992125984"/>
  <pageSetup scale="50" orientation="landscape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7"/>
  <sheetViews>
    <sheetView topLeftCell="A16" zoomScale="70" zoomScaleNormal="70" zoomScalePageLayoutView="80" workbookViewId="0">
      <selection activeCell="F32" sqref="F32"/>
    </sheetView>
  </sheetViews>
  <sheetFormatPr baseColWidth="10" defaultColWidth="11.42578125" defaultRowHeight="15"/>
  <cols>
    <col min="1" max="3" width="33.28515625" style="8" customWidth="1"/>
    <col min="4" max="7" width="18.7109375" style="8" customWidth="1"/>
    <col min="8" max="8" width="18.28515625" style="8" customWidth="1"/>
    <col min="9" max="9" width="60.7109375" style="8" customWidth="1"/>
    <col min="10" max="16384" width="11.42578125" style="8"/>
  </cols>
  <sheetData>
    <row r="1" spans="1:9" ht="30" customHeight="1">
      <c r="A1" s="52" t="s">
        <v>103</v>
      </c>
      <c r="B1" s="52"/>
      <c r="C1" s="52"/>
      <c r="D1" s="52"/>
      <c r="E1" s="52"/>
      <c r="F1" s="52"/>
      <c r="G1" s="52"/>
      <c r="H1" s="52"/>
      <c r="I1" s="52"/>
    </row>
    <row r="2" spans="1:9" s="10" customFormat="1" ht="35.1" customHeight="1">
      <c r="A2" s="9" t="s">
        <v>0</v>
      </c>
      <c r="B2" s="50" t="s">
        <v>18</v>
      </c>
      <c r="C2" s="50"/>
      <c r="D2" s="50"/>
      <c r="E2" s="50"/>
      <c r="F2" s="50"/>
      <c r="G2" s="50"/>
      <c r="H2" s="50"/>
      <c r="I2" s="9" t="s">
        <v>2</v>
      </c>
    </row>
    <row r="3" spans="1:9" ht="24.75" customHeight="1">
      <c r="A3" s="11" t="s">
        <v>68</v>
      </c>
      <c r="B3" s="44" t="s">
        <v>69</v>
      </c>
      <c r="C3" s="44"/>
      <c r="D3" s="44"/>
      <c r="E3" s="44"/>
      <c r="F3" s="44"/>
      <c r="G3" s="44"/>
      <c r="H3" s="44"/>
      <c r="I3" s="12">
        <v>2023</v>
      </c>
    </row>
    <row r="4" spans="1:9" ht="35.1" customHeight="1">
      <c r="A4" s="6" t="s">
        <v>42</v>
      </c>
      <c r="B4" s="50" t="s">
        <v>43</v>
      </c>
      <c r="C4" s="50"/>
      <c r="D4" s="50"/>
      <c r="E4" s="50"/>
      <c r="F4" s="50"/>
      <c r="G4" s="50"/>
      <c r="H4" s="50"/>
      <c r="I4" s="50"/>
    </row>
    <row r="5" spans="1:9" ht="20.25" customHeight="1">
      <c r="A5" s="11" t="s">
        <v>115</v>
      </c>
      <c r="B5" s="53" t="s">
        <v>105</v>
      </c>
      <c r="C5" s="44"/>
      <c r="D5" s="44"/>
      <c r="E5" s="44"/>
      <c r="F5" s="44"/>
      <c r="G5" s="44"/>
      <c r="H5" s="44"/>
      <c r="I5" s="44"/>
    </row>
    <row r="6" spans="1:9" s="10" customFormat="1" ht="35.1" customHeight="1">
      <c r="A6" s="9" t="s">
        <v>1</v>
      </c>
      <c r="B6" s="50" t="s">
        <v>3</v>
      </c>
      <c r="C6" s="50"/>
      <c r="D6" s="50"/>
      <c r="E6" s="50"/>
      <c r="F6" s="50"/>
      <c r="G6" s="50"/>
      <c r="H6" s="50"/>
      <c r="I6" s="50"/>
    </row>
    <row r="7" spans="1:9" ht="18.75" customHeight="1">
      <c r="A7" s="12">
        <v>7</v>
      </c>
      <c r="B7" s="53" t="s">
        <v>106</v>
      </c>
      <c r="C7" s="53"/>
      <c r="D7" s="53"/>
      <c r="E7" s="53"/>
      <c r="F7" s="53"/>
      <c r="G7" s="53"/>
      <c r="H7" s="53"/>
      <c r="I7" s="53"/>
    </row>
    <row r="8" spans="1:9" ht="12" customHeight="1">
      <c r="A8" s="57"/>
      <c r="B8" s="57"/>
      <c r="C8" s="57"/>
      <c r="D8" s="57"/>
      <c r="E8" s="57"/>
      <c r="F8" s="57"/>
      <c r="G8" s="57"/>
      <c r="H8" s="57"/>
      <c r="I8" s="57"/>
    </row>
    <row r="9" spans="1:9" s="5" customFormat="1" ht="30" customHeight="1">
      <c r="A9" s="51" t="s">
        <v>35</v>
      </c>
      <c r="B9" s="51"/>
      <c r="C9" s="51"/>
      <c r="D9" s="51"/>
      <c r="E9" s="51"/>
      <c r="F9" s="51"/>
      <c r="G9" s="51"/>
      <c r="H9" s="51"/>
      <c r="I9" s="51"/>
    </row>
    <row r="10" spans="1:9" s="5" customFormat="1" ht="30" customHeight="1">
      <c r="A10" s="6" t="s">
        <v>36</v>
      </c>
      <c r="B10" s="58" t="s">
        <v>107</v>
      </c>
      <c r="C10" s="58"/>
      <c r="D10" s="58"/>
      <c r="E10" s="58"/>
      <c r="F10" s="58"/>
      <c r="G10" s="58"/>
      <c r="H10" s="58"/>
      <c r="I10" s="58"/>
    </row>
    <row r="11" spans="1:9" s="5" customFormat="1" ht="30" customHeight="1">
      <c r="A11" s="6" t="s">
        <v>34</v>
      </c>
      <c r="B11" s="48" t="s">
        <v>199</v>
      </c>
      <c r="C11" s="48"/>
      <c r="D11" s="48"/>
      <c r="E11" s="48"/>
      <c r="F11" s="48"/>
      <c r="G11" s="48"/>
      <c r="H11" s="48"/>
      <c r="I11" s="48"/>
    </row>
    <row r="12" spans="1:9" s="5" customFormat="1" ht="30" customHeight="1">
      <c r="A12" s="6" t="s">
        <v>33</v>
      </c>
      <c r="B12" s="58" t="s">
        <v>200</v>
      </c>
      <c r="C12" s="58"/>
      <c r="D12" s="58"/>
      <c r="E12" s="58"/>
      <c r="F12" s="58"/>
      <c r="G12" s="58"/>
      <c r="H12" s="58"/>
      <c r="I12" s="58"/>
    </row>
    <row r="13" spans="1:9" s="5" customFormat="1" ht="30" customHeight="1">
      <c r="A13" s="6" t="s">
        <v>19</v>
      </c>
      <c r="B13" s="48" t="s">
        <v>201</v>
      </c>
      <c r="C13" s="48"/>
      <c r="D13" s="48"/>
      <c r="E13" s="48"/>
      <c r="F13" s="48"/>
      <c r="G13" s="48"/>
      <c r="H13" s="48"/>
      <c r="I13" s="48"/>
    </row>
    <row r="14" spans="1:9" s="5" customFormat="1" ht="30" customHeight="1">
      <c r="A14" s="6" t="s">
        <v>20</v>
      </c>
      <c r="B14" s="58" t="s">
        <v>108</v>
      </c>
      <c r="C14" s="58"/>
      <c r="D14" s="58"/>
      <c r="E14" s="58"/>
      <c r="F14" s="58"/>
      <c r="G14" s="58"/>
      <c r="H14" s="58"/>
      <c r="I14" s="58"/>
    </row>
    <row r="15" spans="1:9" s="5" customFormat="1" ht="30" customHeight="1">
      <c r="A15" s="6" t="s">
        <v>21</v>
      </c>
      <c r="B15" s="58" t="s">
        <v>109</v>
      </c>
      <c r="C15" s="58"/>
      <c r="D15" s="58"/>
      <c r="E15" s="58"/>
      <c r="F15" s="58"/>
      <c r="G15" s="58"/>
      <c r="H15" s="58"/>
      <c r="I15" s="58"/>
    </row>
    <row r="16" spans="1:9" s="5" customFormat="1" ht="30" customHeight="1">
      <c r="A16" s="6" t="s">
        <v>37</v>
      </c>
      <c r="B16" s="59" t="s">
        <v>116</v>
      </c>
      <c r="C16" s="48"/>
      <c r="D16" s="48"/>
      <c r="E16" s="48"/>
      <c r="F16" s="48"/>
      <c r="G16" s="48"/>
      <c r="H16" s="48"/>
      <c r="I16" s="48"/>
    </row>
    <row r="17" spans="1:9" s="5" customFormat="1" ht="30" customHeight="1">
      <c r="A17" s="6" t="s">
        <v>38</v>
      </c>
      <c r="B17" s="48" t="s">
        <v>110</v>
      </c>
      <c r="C17" s="48"/>
      <c r="D17" s="48"/>
      <c r="E17" s="48"/>
      <c r="F17" s="48"/>
      <c r="G17" s="48"/>
      <c r="H17" s="48"/>
      <c r="I17" s="48"/>
    </row>
    <row r="18" spans="1:9" s="5" customFormat="1" ht="30" customHeight="1">
      <c r="A18" s="6" t="s">
        <v>39</v>
      </c>
      <c r="B18" s="48" t="s">
        <v>111</v>
      </c>
      <c r="C18" s="48"/>
      <c r="D18" s="48"/>
      <c r="E18" s="48"/>
      <c r="F18" s="48"/>
      <c r="G18" s="48"/>
      <c r="H18" s="48"/>
      <c r="I18" s="48"/>
    </row>
    <row r="19" spans="1:9" s="5" customFormat="1" ht="50.1" customHeight="1">
      <c r="A19" s="6" t="s">
        <v>40</v>
      </c>
      <c r="B19" s="13" t="s">
        <v>202</v>
      </c>
      <c r="C19" s="6" t="s">
        <v>6</v>
      </c>
      <c r="D19" s="48" t="s">
        <v>221</v>
      </c>
      <c r="E19" s="48"/>
      <c r="F19" s="48"/>
      <c r="G19" s="48"/>
      <c r="H19" s="48"/>
      <c r="I19" s="48"/>
    </row>
    <row r="20" spans="1:9" s="5" customFormat="1" ht="9" customHeight="1">
      <c r="A20" s="49"/>
      <c r="B20" s="49"/>
      <c r="C20" s="49"/>
      <c r="D20" s="49"/>
      <c r="E20" s="49"/>
      <c r="F20" s="49"/>
      <c r="G20" s="49"/>
      <c r="H20" s="49"/>
      <c r="I20" s="49"/>
    </row>
    <row r="21" spans="1:9" ht="30" customHeight="1">
      <c r="A21" s="50" t="s">
        <v>22</v>
      </c>
      <c r="B21" s="50"/>
      <c r="C21" s="50"/>
      <c r="D21" s="50"/>
      <c r="E21" s="50"/>
      <c r="F21" s="50"/>
      <c r="G21" s="50"/>
      <c r="H21" s="50"/>
      <c r="I21" s="50"/>
    </row>
    <row r="22" spans="1:9" ht="30" customHeight="1">
      <c r="A22" s="51" t="s">
        <v>23</v>
      </c>
      <c r="B22" s="51" t="s">
        <v>24</v>
      </c>
      <c r="C22" s="51" t="s">
        <v>25</v>
      </c>
      <c r="D22" s="50" t="s">
        <v>26</v>
      </c>
      <c r="E22" s="50"/>
      <c r="F22" s="50"/>
      <c r="G22" s="50"/>
      <c r="H22" s="51" t="s">
        <v>41</v>
      </c>
      <c r="I22" s="51" t="s">
        <v>27</v>
      </c>
    </row>
    <row r="23" spans="1:9" ht="30" customHeight="1">
      <c r="A23" s="51"/>
      <c r="B23" s="51"/>
      <c r="C23" s="51"/>
      <c r="D23" s="9" t="s">
        <v>28</v>
      </c>
      <c r="E23" s="9" t="s">
        <v>29</v>
      </c>
      <c r="F23" s="9" t="s">
        <v>30</v>
      </c>
      <c r="G23" s="9" t="s">
        <v>31</v>
      </c>
      <c r="H23" s="51"/>
      <c r="I23" s="51"/>
    </row>
    <row r="24" spans="1:9" s="5" customFormat="1" ht="57" customHeight="1">
      <c r="A24" s="7" t="s">
        <v>203</v>
      </c>
      <c r="B24" s="7" t="s">
        <v>204</v>
      </c>
      <c r="C24" s="7" t="s">
        <v>112</v>
      </c>
      <c r="D24" s="14">
        <v>1</v>
      </c>
      <c r="E24" s="14">
        <v>1</v>
      </c>
      <c r="F24" s="15">
        <v>1</v>
      </c>
      <c r="G24" s="14">
        <v>1</v>
      </c>
      <c r="H24" s="14">
        <f>SUM(D24:G24)</f>
        <v>4</v>
      </c>
      <c r="I24" s="7"/>
    </row>
    <row r="25" spans="1:9" s="5" customFormat="1" ht="59.25" customHeight="1">
      <c r="A25" s="7" t="s">
        <v>205</v>
      </c>
      <c r="B25" s="7" t="s">
        <v>204</v>
      </c>
      <c r="C25" s="7" t="s">
        <v>112</v>
      </c>
      <c r="D25" s="14">
        <v>1</v>
      </c>
      <c r="E25" s="14">
        <v>1</v>
      </c>
      <c r="F25" s="15">
        <v>1</v>
      </c>
      <c r="G25" s="14">
        <v>1</v>
      </c>
      <c r="H25" s="14">
        <f>SUM(D25:G25)</f>
        <v>4</v>
      </c>
      <c r="I25" s="7"/>
    </row>
    <row r="26" spans="1:9" ht="30" customHeight="1">
      <c r="A26" s="9" t="s">
        <v>32</v>
      </c>
      <c r="B26" s="44" t="s">
        <v>113</v>
      </c>
      <c r="C26" s="44"/>
      <c r="D26" s="16">
        <f>D24/D25</f>
        <v>1</v>
      </c>
      <c r="E26" s="16">
        <f t="shared" ref="E26:H26" si="0">E24/E25</f>
        <v>1</v>
      </c>
      <c r="F26" s="16">
        <f t="shared" si="0"/>
        <v>1</v>
      </c>
      <c r="G26" s="16">
        <f t="shared" si="0"/>
        <v>1</v>
      </c>
      <c r="H26" s="16">
        <f t="shared" si="0"/>
        <v>1</v>
      </c>
      <c r="I26" s="12"/>
    </row>
    <row r="27" spans="1:9" ht="12.75" customHeight="1">
      <c r="A27" s="45"/>
      <c r="B27" s="45"/>
      <c r="C27" s="45"/>
      <c r="D27" s="45"/>
      <c r="E27" s="45"/>
      <c r="F27" s="45"/>
      <c r="G27" s="45"/>
      <c r="H27" s="45"/>
      <c r="I27" s="45"/>
    </row>
    <row r="28" spans="1:9" ht="30" customHeight="1">
      <c r="A28" s="46" t="s">
        <v>114</v>
      </c>
      <c r="B28" s="46"/>
      <c r="C28" s="46"/>
      <c r="D28" s="46"/>
      <c r="E28" s="46"/>
      <c r="F28" s="46"/>
      <c r="G28" s="46"/>
      <c r="H28" s="46"/>
      <c r="I28" s="46"/>
    </row>
    <row r="29" spans="1:9" ht="30" customHeight="1">
      <c r="A29" s="47" t="s">
        <v>23</v>
      </c>
      <c r="B29" s="47" t="s">
        <v>24</v>
      </c>
      <c r="C29" s="47" t="s">
        <v>25</v>
      </c>
      <c r="D29" s="46" t="s">
        <v>26</v>
      </c>
      <c r="E29" s="46"/>
      <c r="F29" s="46"/>
      <c r="G29" s="46"/>
      <c r="H29" s="47" t="s">
        <v>41</v>
      </c>
      <c r="I29" s="47" t="s">
        <v>27</v>
      </c>
    </row>
    <row r="30" spans="1:9" ht="30" customHeight="1">
      <c r="A30" s="47"/>
      <c r="B30" s="47"/>
      <c r="C30" s="47"/>
      <c r="D30" s="17" t="s">
        <v>28</v>
      </c>
      <c r="E30" s="17" t="s">
        <v>29</v>
      </c>
      <c r="F30" s="17" t="s">
        <v>30</v>
      </c>
      <c r="G30" s="17" t="s">
        <v>31</v>
      </c>
      <c r="H30" s="47"/>
      <c r="I30" s="47"/>
    </row>
    <row r="31" spans="1:9" ht="48" customHeight="1">
      <c r="A31" s="7" t="s">
        <v>203</v>
      </c>
      <c r="B31" s="7" t="s">
        <v>204</v>
      </c>
      <c r="C31" s="7" t="s">
        <v>112</v>
      </c>
      <c r="D31" s="14">
        <v>1</v>
      </c>
      <c r="E31" s="14">
        <v>1</v>
      </c>
      <c r="F31" s="15">
        <v>1</v>
      </c>
      <c r="G31" s="14"/>
      <c r="H31" s="14">
        <f>SUM(D31:G31)</f>
        <v>3</v>
      </c>
      <c r="I31" s="7"/>
    </row>
    <row r="32" spans="1:9" ht="57.75" customHeight="1">
      <c r="A32" s="7" t="s">
        <v>205</v>
      </c>
      <c r="B32" s="7" t="s">
        <v>204</v>
      </c>
      <c r="C32" s="7" t="s">
        <v>112</v>
      </c>
      <c r="D32" s="14">
        <v>1</v>
      </c>
      <c r="E32" s="14">
        <v>1</v>
      </c>
      <c r="F32" s="15">
        <v>1</v>
      </c>
      <c r="G32" s="14">
        <v>1</v>
      </c>
      <c r="H32" s="14">
        <f>SUM(D32:G32)</f>
        <v>4</v>
      </c>
      <c r="I32" s="7"/>
    </row>
    <row r="33" spans="1:9" ht="30" customHeight="1">
      <c r="A33" s="17" t="s">
        <v>32</v>
      </c>
      <c r="B33" s="44" t="s">
        <v>113</v>
      </c>
      <c r="C33" s="44"/>
      <c r="D33" s="16">
        <f>D31/D32</f>
        <v>1</v>
      </c>
      <c r="E33" s="16">
        <f t="shared" ref="E33:H33" si="1">E31/E32</f>
        <v>1</v>
      </c>
      <c r="F33" s="16">
        <f t="shared" si="1"/>
        <v>1</v>
      </c>
      <c r="G33" s="16">
        <f t="shared" si="1"/>
        <v>0</v>
      </c>
      <c r="H33" s="16">
        <f t="shared" si="1"/>
        <v>0.75</v>
      </c>
      <c r="I33" s="12"/>
    </row>
    <row r="36" spans="1:9" ht="15.75">
      <c r="A36" s="29"/>
      <c r="B36" s="54" t="s">
        <v>234</v>
      </c>
      <c r="C36" s="54"/>
      <c r="D36" s="29"/>
      <c r="E36" s="29"/>
      <c r="F36" s="54" t="s">
        <v>235</v>
      </c>
      <c r="G36" s="54"/>
      <c r="H36" s="29"/>
      <c r="I36" s="29"/>
    </row>
    <row r="37" spans="1:9" ht="60" customHeight="1">
      <c r="A37" s="29"/>
      <c r="B37" s="55" t="s">
        <v>236</v>
      </c>
      <c r="C37" s="56"/>
      <c r="D37" s="29"/>
      <c r="E37" s="29"/>
      <c r="F37" s="55" t="s">
        <v>237</v>
      </c>
      <c r="G37" s="56"/>
      <c r="H37" s="29"/>
      <c r="I37" s="29"/>
    </row>
  </sheetData>
  <mergeCells count="41">
    <mergeCell ref="B36:C36"/>
    <mergeCell ref="F36:G36"/>
    <mergeCell ref="B37:C37"/>
    <mergeCell ref="F37:G37"/>
    <mergeCell ref="B6:I6"/>
    <mergeCell ref="B18:I18"/>
    <mergeCell ref="B7:I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  <mergeCell ref="A1:I1"/>
    <mergeCell ref="B2:H2"/>
    <mergeCell ref="B3:H3"/>
    <mergeCell ref="B4:I4"/>
    <mergeCell ref="B5:I5"/>
    <mergeCell ref="B17:I17"/>
    <mergeCell ref="D19:I19"/>
    <mergeCell ref="A20:I20"/>
    <mergeCell ref="A21:I21"/>
    <mergeCell ref="A22:A23"/>
    <mergeCell ref="B22:B23"/>
    <mergeCell ref="C22:C23"/>
    <mergeCell ref="D22:G22"/>
    <mergeCell ref="H22:H23"/>
    <mergeCell ref="I22:I23"/>
    <mergeCell ref="B33:C33"/>
    <mergeCell ref="B26:C26"/>
    <mergeCell ref="A27:I27"/>
    <mergeCell ref="A28:I28"/>
    <mergeCell ref="A29:A30"/>
    <mergeCell ref="B29:B30"/>
    <mergeCell ref="C29:C30"/>
    <mergeCell ref="D29:G29"/>
    <mergeCell ref="H29:H30"/>
    <mergeCell ref="I29:I30"/>
  </mergeCells>
  <pageMargins left="0.70866141732283472" right="0.70866141732283472" top="0.74803149606299213" bottom="0.74803149606299213" header="0.31496062992125984" footer="0.31496062992125984"/>
  <pageSetup scale="45" orientation="landscape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7"/>
  <sheetViews>
    <sheetView topLeftCell="A16" zoomScale="70" zoomScaleNormal="70" zoomScalePageLayoutView="80" workbookViewId="0">
      <selection activeCell="F31" sqref="F31"/>
    </sheetView>
  </sheetViews>
  <sheetFormatPr baseColWidth="10" defaultColWidth="11.42578125" defaultRowHeight="15"/>
  <cols>
    <col min="1" max="3" width="33.28515625" style="8" customWidth="1"/>
    <col min="4" max="7" width="18.7109375" style="8" customWidth="1"/>
    <col min="8" max="8" width="18.28515625" style="8" customWidth="1"/>
    <col min="9" max="9" width="60.7109375" style="8" customWidth="1"/>
    <col min="10" max="16384" width="11.42578125" style="8"/>
  </cols>
  <sheetData>
    <row r="1" spans="1:10" ht="30" customHeight="1">
      <c r="A1" s="52" t="s">
        <v>103</v>
      </c>
      <c r="B1" s="52"/>
      <c r="C1" s="52"/>
      <c r="D1" s="52"/>
      <c r="E1" s="52"/>
      <c r="F1" s="52"/>
      <c r="G1" s="52"/>
      <c r="H1" s="52"/>
      <c r="I1" s="52"/>
    </row>
    <row r="2" spans="1:10" s="10" customFormat="1" ht="30" customHeight="1">
      <c r="A2" s="9" t="s">
        <v>0</v>
      </c>
      <c r="B2" s="50" t="s">
        <v>18</v>
      </c>
      <c r="C2" s="50"/>
      <c r="D2" s="50"/>
      <c r="E2" s="50"/>
      <c r="F2" s="50"/>
      <c r="G2" s="50"/>
      <c r="H2" s="50"/>
      <c r="I2" s="9" t="s">
        <v>2</v>
      </c>
    </row>
    <row r="3" spans="1:10" ht="30" customHeight="1">
      <c r="A3" s="11" t="s">
        <v>68</v>
      </c>
      <c r="B3" s="44" t="s">
        <v>69</v>
      </c>
      <c r="C3" s="44"/>
      <c r="D3" s="44"/>
      <c r="E3" s="44"/>
      <c r="F3" s="44"/>
      <c r="G3" s="44"/>
      <c r="H3" s="44"/>
      <c r="I3" s="12">
        <v>2023</v>
      </c>
    </row>
    <row r="4" spans="1:10" ht="30" customHeight="1">
      <c r="A4" s="6" t="s">
        <v>42</v>
      </c>
      <c r="B4" s="50" t="s">
        <v>43</v>
      </c>
      <c r="C4" s="50"/>
      <c r="D4" s="50"/>
      <c r="E4" s="50"/>
      <c r="F4" s="50"/>
      <c r="G4" s="50"/>
      <c r="H4" s="50"/>
      <c r="I4" s="50"/>
    </row>
    <row r="5" spans="1:10" ht="30" customHeight="1">
      <c r="A5" s="11" t="s">
        <v>115</v>
      </c>
      <c r="B5" s="53" t="s">
        <v>105</v>
      </c>
      <c r="C5" s="44"/>
      <c r="D5" s="44"/>
      <c r="E5" s="44"/>
      <c r="F5" s="44"/>
      <c r="G5" s="44"/>
      <c r="H5" s="44"/>
      <c r="I5" s="44"/>
    </row>
    <row r="6" spans="1:10" s="10" customFormat="1" ht="30" customHeight="1">
      <c r="A6" s="9" t="s">
        <v>1</v>
      </c>
      <c r="B6" s="50" t="s">
        <v>3</v>
      </c>
      <c r="C6" s="50"/>
      <c r="D6" s="50"/>
      <c r="E6" s="50"/>
      <c r="F6" s="50"/>
      <c r="G6" s="50"/>
      <c r="H6" s="50"/>
      <c r="I6" s="50"/>
    </row>
    <row r="7" spans="1:10" ht="30" customHeight="1">
      <c r="A7" s="12">
        <v>7</v>
      </c>
      <c r="B7" s="53" t="s">
        <v>106</v>
      </c>
      <c r="C7" s="53"/>
      <c r="D7" s="53"/>
      <c r="E7" s="53"/>
      <c r="F7" s="53"/>
      <c r="G7" s="53"/>
      <c r="H7" s="53"/>
      <c r="I7" s="53"/>
    </row>
    <row r="8" spans="1:10" ht="30" customHeight="1">
      <c r="A8" s="57"/>
      <c r="B8" s="57"/>
      <c r="C8" s="57"/>
      <c r="D8" s="57"/>
      <c r="E8" s="57"/>
      <c r="F8" s="57"/>
      <c r="G8" s="57"/>
      <c r="H8" s="57"/>
      <c r="I8" s="57"/>
    </row>
    <row r="9" spans="1:10" s="5" customFormat="1" ht="30" customHeight="1">
      <c r="A9" s="51" t="s">
        <v>35</v>
      </c>
      <c r="B9" s="51"/>
      <c r="C9" s="51"/>
      <c r="D9" s="51"/>
      <c r="E9" s="51"/>
      <c r="F9" s="51"/>
      <c r="G9" s="51"/>
      <c r="H9" s="51"/>
      <c r="I9" s="51"/>
    </row>
    <row r="10" spans="1:10" s="5" customFormat="1" ht="30" customHeight="1">
      <c r="A10" s="6" t="s">
        <v>36</v>
      </c>
      <c r="B10" s="58" t="s">
        <v>107</v>
      </c>
      <c r="C10" s="58"/>
      <c r="D10" s="58"/>
      <c r="E10" s="58"/>
      <c r="F10" s="58"/>
      <c r="G10" s="58"/>
      <c r="H10" s="58"/>
      <c r="I10" s="58"/>
    </row>
    <row r="11" spans="1:10" s="5" customFormat="1" ht="30" customHeight="1">
      <c r="A11" s="6" t="s">
        <v>34</v>
      </c>
      <c r="B11" s="48" t="s">
        <v>78</v>
      </c>
      <c r="C11" s="48"/>
      <c r="D11" s="48"/>
      <c r="E11" s="48"/>
      <c r="F11" s="48"/>
      <c r="G11" s="48"/>
      <c r="H11" s="48"/>
      <c r="I11" s="48"/>
      <c r="J11" s="5" t="s">
        <v>117</v>
      </c>
    </row>
    <row r="12" spans="1:10" s="5" customFormat="1" ht="30" customHeight="1">
      <c r="A12" s="6" t="s">
        <v>33</v>
      </c>
      <c r="B12" s="58" t="s">
        <v>118</v>
      </c>
      <c r="C12" s="58"/>
      <c r="D12" s="58"/>
      <c r="E12" s="58"/>
      <c r="F12" s="58"/>
      <c r="G12" s="58"/>
      <c r="H12" s="58"/>
      <c r="I12" s="58"/>
    </row>
    <row r="13" spans="1:10" s="5" customFormat="1" ht="30" customHeight="1">
      <c r="A13" s="6" t="s">
        <v>19</v>
      </c>
      <c r="B13" s="48" t="s">
        <v>136</v>
      </c>
      <c r="C13" s="48"/>
      <c r="D13" s="48"/>
      <c r="E13" s="48"/>
      <c r="F13" s="48"/>
      <c r="G13" s="48"/>
      <c r="H13" s="48"/>
      <c r="I13" s="48"/>
    </row>
    <row r="14" spans="1:10" s="5" customFormat="1" ht="30" customHeight="1">
      <c r="A14" s="6" t="s">
        <v>20</v>
      </c>
      <c r="B14" s="58" t="s">
        <v>108</v>
      </c>
      <c r="C14" s="58"/>
      <c r="D14" s="58"/>
      <c r="E14" s="58"/>
      <c r="F14" s="58"/>
      <c r="G14" s="58"/>
      <c r="H14" s="58"/>
      <c r="I14" s="58"/>
    </row>
    <row r="15" spans="1:10" s="5" customFormat="1" ht="30" customHeight="1">
      <c r="A15" s="6" t="s">
        <v>21</v>
      </c>
      <c r="B15" s="58" t="s">
        <v>109</v>
      </c>
      <c r="C15" s="58"/>
      <c r="D15" s="58"/>
      <c r="E15" s="58"/>
      <c r="F15" s="58"/>
      <c r="G15" s="58"/>
      <c r="H15" s="58"/>
      <c r="I15" s="58"/>
    </row>
    <row r="16" spans="1:10" s="5" customFormat="1" ht="30" customHeight="1">
      <c r="A16" s="6" t="s">
        <v>37</v>
      </c>
      <c r="B16" s="59">
        <v>1</v>
      </c>
      <c r="C16" s="48"/>
      <c r="D16" s="48"/>
      <c r="E16" s="48"/>
      <c r="F16" s="48"/>
      <c r="G16" s="48"/>
      <c r="H16" s="48"/>
      <c r="I16" s="48"/>
    </row>
    <row r="17" spans="1:9" s="5" customFormat="1" ht="30" customHeight="1">
      <c r="A17" s="6" t="s">
        <v>38</v>
      </c>
      <c r="B17" s="48" t="s">
        <v>110</v>
      </c>
      <c r="C17" s="48"/>
      <c r="D17" s="48"/>
      <c r="E17" s="48"/>
      <c r="F17" s="48"/>
      <c r="G17" s="48"/>
      <c r="H17" s="48"/>
      <c r="I17" s="48"/>
    </row>
    <row r="18" spans="1:9" s="5" customFormat="1" ht="30" customHeight="1">
      <c r="A18" s="6" t="s">
        <v>39</v>
      </c>
      <c r="B18" s="48" t="s">
        <v>111</v>
      </c>
      <c r="C18" s="48"/>
      <c r="D18" s="48"/>
      <c r="E18" s="48"/>
      <c r="F18" s="48"/>
      <c r="G18" s="48"/>
      <c r="H18" s="48"/>
      <c r="I18" s="48"/>
    </row>
    <row r="19" spans="1:9" s="5" customFormat="1" ht="50.1" customHeight="1">
      <c r="A19" s="6" t="s">
        <v>40</v>
      </c>
      <c r="B19" s="13" t="s">
        <v>137</v>
      </c>
      <c r="C19" s="6" t="s">
        <v>6</v>
      </c>
      <c r="D19" s="48" t="s">
        <v>51</v>
      </c>
      <c r="E19" s="48"/>
      <c r="F19" s="48"/>
      <c r="G19" s="48"/>
      <c r="H19" s="48"/>
      <c r="I19" s="48"/>
    </row>
    <row r="20" spans="1:9" s="5" customFormat="1" ht="30" customHeight="1">
      <c r="A20" s="49"/>
      <c r="B20" s="49"/>
      <c r="C20" s="49"/>
      <c r="D20" s="49"/>
      <c r="E20" s="49"/>
      <c r="F20" s="49"/>
      <c r="G20" s="49"/>
      <c r="H20" s="49"/>
      <c r="I20" s="49"/>
    </row>
    <row r="21" spans="1:9" ht="30" customHeight="1">
      <c r="A21" s="50" t="s">
        <v>22</v>
      </c>
      <c r="B21" s="50"/>
      <c r="C21" s="50"/>
      <c r="D21" s="50"/>
      <c r="E21" s="50"/>
      <c r="F21" s="50"/>
      <c r="G21" s="50"/>
      <c r="H21" s="50"/>
      <c r="I21" s="50"/>
    </row>
    <row r="22" spans="1:9" ht="30" customHeight="1">
      <c r="A22" s="51" t="s">
        <v>23</v>
      </c>
      <c r="B22" s="51" t="s">
        <v>24</v>
      </c>
      <c r="C22" s="51" t="s">
        <v>25</v>
      </c>
      <c r="D22" s="50" t="s">
        <v>26</v>
      </c>
      <c r="E22" s="50"/>
      <c r="F22" s="50"/>
      <c r="G22" s="50"/>
      <c r="H22" s="51" t="s">
        <v>41</v>
      </c>
      <c r="I22" s="51" t="s">
        <v>27</v>
      </c>
    </row>
    <row r="23" spans="1:9" ht="30" customHeight="1">
      <c r="A23" s="51"/>
      <c r="B23" s="51"/>
      <c r="C23" s="51"/>
      <c r="D23" s="9" t="s">
        <v>28</v>
      </c>
      <c r="E23" s="9" t="s">
        <v>29</v>
      </c>
      <c r="F23" s="9" t="s">
        <v>30</v>
      </c>
      <c r="G23" s="9" t="s">
        <v>31</v>
      </c>
      <c r="H23" s="51"/>
      <c r="I23" s="51"/>
    </row>
    <row r="24" spans="1:9" s="5" customFormat="1" ht="70.5" customHeight="1">
      <c r="A24" s="7" t="s">
        <v>119</v>
      </c>
      <c r="B24" s="7" t="s">
        <v>120</v>
      </c>
      <c r="C24" s="7" t="s">
        <v>112</v>
      </c>
      <c r="D24" s="14">
        <v>1</v>
      </c>
      <c r="E24" s="14">
        <v>1</v>
      </c>
      <c r="F24" s="15">
        <v>1</v>
      </c>
      <c r="G24" s="14">
        <v>1</v>
      </c>
      <c r="H24" s="1">
        <f>SUM(D24:G24)</f>
        <v>4</v>
      </c>
      <c r="I24" s="7"/>
    </row>
    <row r="25" spans="1:9" s="5" customFormat="1" ht="70.5" customHeight="1">
      <c r="A25" s="7" t="s">
        <v>121</v>
      </c>
      <c r="B25" s="7" t="s">
        <v>120</v>
      </c>
      <c r="C25" s="7" t="s">
        <v>112</v>
      </c>
      <c r="D25" s="14">
        <v>1</v>
      </c>
      <c r="E25" s="14">
        <v>1</v>
      </c>
      <c r="F25" s="15">
        <v>1</v>
      </c>
      <c r="G25" s="14">
        <v>1</v>
      </c>
      <c r="H25" s="1">
        <f>SUM(D25:G25)</f>
        <v>4</v>
      </c>
      <c r="I25" s="7"/>
    </row>
    <row r="26" spans="1:9" ht="30" customHeight="1">
      <c r="A26" s="9" t="s">
        <v>32</v>
      </c>
      <c r="B26" s="44" t="s">
        <v>113</v>
      </c>
      <c r="C26" s="60"/>
      <c r="D26" s="16">
        <f>D24/D25</f>
        <v>1</v>
      </c>
      <c r="E26" s="16">
        <f t="shared" ref="E26:H26" si="0">E24/E25</f>
        <v>1</v>
      </c>
      <c r="F26" s="16">
        <f t="shared" si="0"/>
        <v>1</v>
      </c>
      <c r="G26" s="16">
        <f t="shared" si="0"/>
        <v>1</v>
      </c>
      <c r="H26" s="16">
        <f t="shared" si="0"/>
        <v>1</v>
      </c>
      <c r="I26" s="12"/>
    </row>
    <row r="27" spans="1:9" ht="30" customHeight="1">
      <c r="A27" s="45"/>
      <c r="B27" s="45"/>
      <c r="C27" s="45"/>
      <c r="D27" s="45"/>
      <c r="E27" s="45"/>
      <c r="F27" s="45"/>
      <c r="G27" s="45"/>
      <c r="H27" s="45"/>
      <c r="I27" s="45"/>
    </row>
    <row r="28" spans="1:9" ht="30" customHeight="1">
      <c r="A28" s="46" t="s">
        <v>114</v>
      </c>
      <c r="B28" s="46"/>
      <c r="C28" s="46"/>
      <c r="D28" s="46"/>
      <c r="E28" s="46"/>
      <c r="F28" s="46"/>
      <c r="G28" s="46"/>
      <c r="H28" s="46"/>
      <c r="I28" s="46"/>
    </row>
    <row r="29" spans="1:9" ht="30" customHeight="1">
      <c r="A29" s="47" t="s">
        <v>23</v>
      </c>
      <c r="B29" s="47" t="s">
        <v>24</v>
      </c>
      <c r="C29" s="47" t="s">
        <v>25</v>
      </c>
      <c r="D29" s="46" t="s">
        <v>26</v>
      </c>
      <c r="E29" s="46"/>
      <c r="F29" s="46"/>
      <c r="G29" s="46"/>
      <c r="H29" s="47" t="s">
        <v>41</v>
      </c>
      <c r="I29" s="47" t="s">
        <v>27</v>
      </c>
    </row>
    <row r="30" spans="1:9" ht="30" customHeight="1">
      <c r="A30" s="47"/>
      <c r="B30" s="47"/>
      <c r="C30" s="47"/>
      <c r="D30" s="17" t="s">
        <v>28</v>
      </c>
      <c r="E30" s="17" t="s">
        <v>29</v>
      </c>
      <c r="F30" s="17" t="s">
        <v>30</v>
      </c>
      <c r="G30" s="17" t="s">
        <v>31</v>
      </c>
      <c r="H30" s="47"/>
      <c r="I30" s="47"/>
    </row>
    <row r="31" spans="1:9" ht="70.5" customHeight="1">
      <c r="A31" s="7" t="s">
        <v>119</v>
      </c>
      <c r="B31" s="7" t="s">
        <v>120</v>
      </c>
      <c r="C31" s="7" t="s">
        <v>112</v>
      </c>
      <c r="D31" s="14">
        <v>1</v>
      </c>
      <c r="E31" s="14">
        <v>1</v>
      </c>
      <c r="F31" s="28">
        <v>3</v>
      </c>
      <c r="G31" s="1"/>
      <c r="H31" s="1">
        <f>SUM(D31:G31)</f>
        <v>5</v>
      </c>
      <c r="I31" s="7"/>
    </row>
    <row r="32" spans="1:9" ht="69.75" customHeight="1">
      <c r="A32" s="7" t="s">
        <v>121</v>
      </c>
      <c r="B32" s="7" t="s">
        <v>120</v>
      </c>
      <c r="C32" s="7" t="s">
        <v>112</v>
      </c>
      <c r="D32" s="14">
        <v>1</v>
      </c>
      <c r="E32" s="14">
        <v>1</v>
      </c>
      <c r="F32" s="15">
        <v>1</v>
      </c>
      <c r="G32" s="14">
        <v>1</v>
      </c>
      <c r="H32" s="1">
        <f>SUM(D32:G32)</f>
        <v>4</v>
      </c>
      <c r="I32" s="7"/>
    </row>
    <row r="33" spans="1:9" ht="30" customHeight="1">
      <c r="A33" s="17" t="s">
        <v>32</v>
      </c>
      <c r="B33" s="44" t="s">
        <v>113</v>
      </c>
      <c r="C33" s="60"/>
      <c r="D33" s="16">
        <f>D31/D32</f>
        <v>1</v>
      </c>
      <c r="E33" s="16">
        <f>E31/E32</f>
        <v>1</v>
      </c>
      <c r="F33" s="16">
        <f t="shared" ref="F33:H33" si="1">F31/F32</f>
        <v>3</v>
      </c>
      <c r="G33" s="16">
        <f t="shared" si="1"/>
        <v>0</v>
      </c>
      <c r="H33" s="16">
        <f t="shared" si="1"/>
        <v>1.25</v>
      </c>
      <c r="I33" s="12"/>
    </row>
    <row r="36" spans="1:9" ht="15.75">
      <c r="A36" s="29"/>
      <c r="B36" s="54" t="s">
        <v>234</v>
      </c>
      <c r="C36" s="54"/>
      <c r="D36" s="29"/>
      <c r="E36" s="29"/>
      <c r="F36" s="54" t="s">
        <v>235</v>
      </c>
      <c r="G36" s="54"/>
      <c r="H36" s="29"/>
      <c r="I36" s="29"/>
    </row>
    <row r="37" spans="1:9" ht="75" customHeight="1">
      <c r="A37" s="29"/>
      <c r="B37" s="55" t="s">
        <v>236</v>
      </c>
      <c r="C37" s="56"/>
      <c r="D37" s="29"/>
      <c r="E37" s="29"/>
      <c r="F37" s="55" t="s">
        <v>237</v>
      </c>
      <c r="G37" s="56"/>
      <c r="H37" s="29"/>
      <c r="I37" s="29"/>
    </row>
  </sheetData>
  <mergeCells count="41">
    <mergeCell ref="B36:C36"/>
    <mergeCell ref="F36:G36"/>
    <mergeCell ref="B37:C37"/>
    <mergeCell ref="F37:G37"/>
    <mergeCell ref="B33:C33"/>
    <mergeCell ref="B26:C26"/>
    <mergeCell ref="A27:I27"/>
    <mergeCell ref="A28:I28"/>
    <mergeCell ref="A29:A30"/>
    <mergeCell ref="B29:B30"/>
    <mergeCell ref="C29:C30"/>
    <mergeCell ref="D29:G29"/>
    <mergeCell ref="H29:H30"/>
    <mergeCell ref="I29:I30"/>
    <mergeCell ref="D19:I19"/>
    <mergeCell ref="A20:I20"/>
    <mergeCell ref="A21:I21"/>
    <mergeCell ref="A22:A23"/>
    <mergeCell ref="B22:B23"/>
    <mergeCell ref="C22:C23"/>
    <mergeCell ref="D22:G22"/>
    <mergeCell ref="H22:H23"/>
    <mergeCell ref="I22:I23"/>
    <mergeCell ref="B18:I18"/>
    <mergeCell ref="B7:I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  <mergeCell ref="B17:I17"/>
    <mergeCell ref="B6:I6"/>
    <mergeCell ref="A1:I1"/>
    <mergeCell ref="B2:H2"/>
    <mergeCell ref="B3:H3"/>
    <mergeCell ref="B4:I4"/>
    <mergeCell ref="B5:I5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7"/>
  <sheetViews>
    <sheetView topLeftCell="A16" zoomScale="80" zoomScaleNormal="80" zoomScalePageLayoutView="80" workbookViewId="0">
      <selection activeCell="F31" sqref="F31"/>
    </sheetView>
  </sheetViews>
  <sheetFormatPr baseColWidth="10" defaultColWidth="11.42578125" defaultRowHeight="15"/>
  <cols>
    <col min="1" max="3" width="33.28515625" style="8" customWidth="1"/>
    <col min="4" max="7" width="18.7109375" style="8" customWidth="1"/>
    <col min="8" max="8" width="18.28515625" style="8" customWidth="1"/>
    <col min="9" max="9" width="60.7109375" style="8" customWidth="1"/>
    <col min="10" max="16384" width="11.42578125" style="8"/>
  </cols>
  <sheetData>
    <row r="1" spans="1:10" ht="30" customHeight="1">
      <c r="A1" s="52" t="s">
        <v>103</v>
      </c>
      <c r="B1" s="52"/>
      <c r="C1" s="52"/>
      <c r="D1" s="52"/>
      <c r="E1" s="52"/>
      <c r="F1" s="52"/>
      <c r="G1" s="52"/>
      <c r="H1" s="52"/>
      <c r="I1" s="52"/>
    </row>
    <row r="2" spans="1:10" s="10" customFormat="1" ht="30" customHeight="1">
      <c r="A2" s="9" t="s">
        <v>0</v>
      </c>
      <c r="B2" s="50" t="s">
        <v>18</v>
      </c>
      <c r="C2" s="50"/>
      <c r="D2" s="50"/>
      <c r="E2" s="50"/>
      <c r="F2" s="50"/>
      <c r="G2" s="50"/>
      <c r="H2" s="50"/>
      <c r="I2" s="9" t="s">
        <v>2</v>
      </c>
    </row>
    <row r="3" spans="1:10" ht="23.25" customHeight="1">
      <c r="A3" s="11" t="s">
        <v>68</v>
      </c>
      <c r="B3" s="44" t="s">
        <v>69</v>
      </c>
      <c r="C3" s="44"/>
      <c r="D3" s="44"/>
      <c r="E3" s="44"/>
      <c r="F3" s="44"/>
      <c r="G3" s="44"/>
      <c r="H3" s="44"/>
      <c r="I3" s="12">
        <v>2023</v>
      </c>
    </row>
    <row r="4" spans="1:10" ht="30" customHeight="1">
      <c r="A4" s="6" t="s">
        <v>42</v>
      </c>
      <c r="B4" s="50" t="s">
        <v>43</v>
      </c>
      <c r="C4" s="50"/>
      <c r="D4" s="50"/>
      <c r="E4" s="50"/>
      <c r="F4" s="50"/>
      <c r="G4" s="50"/>
      <c r="H4" s="50"/>
      <c r="I4" s="50"/>
    </row>
    <row r="5" spans="1:10" ht="19.5" customHeight="1">
      <c r="A5" s="11" t="s">
        <v>70</v>
      </c>
      <c r="B5" s="53" t="s">
        <v>197</v>
      </c>
      <c r="C5" s="44"/>
      <c r="D5" s="44"/>
      <c r="E5" s="44"/>
      <c r="F5" s="44"/>
      <c r="G5" s="44"/>
      <c r="H5" s="44"/>
      <c r="I5" s="44"/>
    </row>
    <row r="6" spans="1:10" s="10" customFormat="1" ht="30" customHeight="1">
      <c r="A6" s="9" t="s">
        <v>1</v>
      </c>
      <c r="B6" s="50" t="s">
        <v>3</v>
      </c>
      <c r="C6" s="50"/>
      <c r="D6" s="50"/>
      <c r="E6" s="50"/>
      <c r="F6" s="50"/>
      <c r="G6" s="50"/>
      <c r="H6" s="50"/>
      <c r="I6" s="50"/>
    </row>
    <row r="7" spans="1:10" ht="19.5" customHeight="1">
      <c r="A7" s="12">
        <v>7</v>
      </c>
      <c r="B7" s="53" t="s">
        <v>106</v>
      </c>
      <c r="C7" s="53"/>
      <c r="D7" s="53"/>
      <c r="E7" s="53"/>
      <c r="F7" s="53"/>
      <c r="G7" s="53"/>
      <c r="H7" s="53"/>
      <c r="I7" s="53"/>
    </row>
    <row r="8" spans="1:10" ht="10.5" customHeight="1">
      <c r="A8" s="57"/>
      <c r="B8" s="57"/>
      <c r="C8" s="57"/>
      <c r="D8" s="57"/>
      <c r="E8" s="57"/>
      <c r="F8" s="57"/>
      <c r="G8" s="57"/>
      <c r="H8" s="57"/>
      <c r="I8" s="57"/>
    </row>
    <row r="9" spans="1:10" s="5" customFormat="1" ht="30" customHeight="1">
      <c r="A9" s="51" t="s">
        <v>35</v>
      </c>
      <c r="B9" s="51"/>
      <c r="C9" s="51"/>
      <c r="D9" s="51"/>
      <c r="E9" s="51"/>
      <c r="F9" s="51"/>
      <c r="G9" s="51"/>
      <c r="H9" s="51"/>
      <c r="I9" s="51"/>
    </row>
    <row r="10" spans="1:10" s="5" customFormat="1" ht="30" customHeight="1">
      <c r="A10" s="6" t="s">
        <v>36</v>
      </c>
      <c r="B10" s="58" t="s">
        <v>107</v>
      </c>
      <c r="C10" s="58"/>
      <c r="D10" s="58"/>
      <c r="E10" s="58"/>
      <c r="F10" s="58"/>
      <c r="G10" s="58"/>
      <c r="H10" s="58"/>
      <c r="I10" s="58"/>
    </row>
    <row r="11" spans="1:10" s="5" customFormat="1" ht="30" customHeight="1">
      <c r="A11" s="6" t="s">
        <v>34</v>
      </c>
      <c r="B11" s="48" t="s">
        <v>79</v>
      </c>
      <c r="C11" s="48"/>
      <c r="D11" s="48"/>
      <c r="E11" s="48"/>
      <c r="F11" s="48"/>
      <c r="G11" s="48"/>
      <c r="H11" s="48"/>
      <c r="I11" s="48"/>
      <c r="J11" s="5" t="s">
        <v>117</v>
      </c>
    </row>
    <row r="12" spans="1:10" s="5" customFormat="1" ht="30" customHeight="1">
      <c r="A12" s="6" t="s">
        <v>33</v>
      </c>
      <c r="B12" s="58" t="s">
        <v>198</v>
      </c>
      <c r="C12" s="58"/>
      <c r="D12" s="58"/>
      <c r="E12" s="58"/>
      <c r="F12" s="58"/>
      <c r="G12" s="58"/>
      <c r="H12" s="58"/>
      <c r="I12" s="58"/>
    </row>
    <row r="13" spans="1:10" s="5" customFormat="1" ht="30" customHeight="1">
      <c r="A13" s="6" t="s">
        <v>19</v>
      </c>
      <c r="B13" s="48" t="s">
        <v>125</v>
      </c>
      <c r="C13" s="48"/>
      <c r="D13" s="48"/>
      <c r="E13" s="48"/>
      <c r="F13" s="48"/>
      <c r="G13" s="48"/>
      <c r="H13" s="48"/>
      <c r="I13" s="48"/>
    </row>
    <row r="14" spans="1:10" s="5" customFormat="1" ht="30" customHeight="1">
      <c r="A14" s="6" t="s">
        <v>20</v>
      </c>
      <c r="B14" s="58" t="s">
        <v>113</v>
      </c>
      <c r="C14" s="58"/>
      <c r="D14" s="58"/>
      <c r="E14" s="58"/>
      <c r="F14" s="58"/>
      <c r="G14" s="58"/>
      <c r="H14" s="58"/>
      <c r="I14" s="58"/>
    </row>
    <row r="15" spans="1:10" s="5" customFormat="1" ht="30" customHeight="1">
      <c r="A15" s="6" t="s">
        <v>21</v>
      </c>
      <c r="B15" s="58" t="s">
        <v>109</v>
      </c>
      <c r="C15" s="58"/>
      <c r="D15" s="58"/>
      <c r="E15" s="58"/>
      <c r="F15" s="58"/>
      <c r="G15" s="58"/>
      <c r="H15" s="58"/>
      <c r="I15" s="58"/>
    </row>
    <row r="16" spans="1:10" s="5" customFormat="1" ht="30" customHeight="1">
      <c r="A16" s="6" t="s">
        <v>37</v>
      </c>
      <c r="B16" s="59">
        <v>1</v>
      </c>
      <c r="C16" s="48"/>
      <c r="D16" s="48"/>
      <c r="E16" s="48"/>
      <c r="F16" s="48"/>
      <c r="G16" s="48"/>
      <c r="H16" s="48"/>
      <c r="I16" s="48"/>
    </row>
    <row r="17" spans="1:9" s="5" customFormat="1" ht="30" customHeight="1">
      <c r="A17" s="6" t="s">
        <v>38</v>
      </c>
      <c r="B17" s="48" t="s">
        <v>110</v>
      </c>
      <c r="C17" s="48"/>
      <c r="D17" s="48"/>
      <c r="E17" s="48"/>
      <c r="F17" s="48"/>
      <c r="G17" s="48"/>
      <c r="H17" s="48"/>
      <c r="I17" s="48"/>
    </row>
    <row r="18" spans="1:9" s="5" customFormat="1" ht="30" customHeight="1">
      <c r="A18" s="6" t="s">
        <v>39</v>
      </c>
      <c r="B18" s="48" t="s">
        <v>123</v>
      </c>
      <c r="C18" s="48"/>
      <c r="D18" s="48"/>
      <c r="E18" s="48"/>
      <c r="F18" s="48"/>
      <c r="G18" s="48"/>
      <c r="H18" s="48"/>
      <c r="I18" s="48"/>
    </row>
    <row r="19" spans="1:9" s="5" customFormat="1" ht="50.1" customHeight="1">
      <c r="A19" s="6" t="s">
        <v>40</v>
      </c>
      <c r="B19" s="13" t="s">
        <v>138</v>
      </c>
      <c r="C19" s="6" t="s">
        <v>6</v>
      </c>
      <c r="D19" s="48" t="s">
        <v>52</v>
      </c>
      <c r="E19" s="48"/>
      <c r="F19" s="48"/>
      <c r="G19" s="48"/>
      <c r="H19" s="48"/>
      <c r="I19" s="48"/>
    </row>
    <row r="20" spans="1:9" s="5" customFormat="1" ht="10.5" customHeight="1">
      <c r="A20" s="49"/>
      <c r="B20" s="49"/>
      <c r="C20" s="49"/>
      <c r="D20" s="49"/>
      <c r="E20" s="49"/>
      <c r="F20" s="49"/>
      <c r="G20" s="49"/>
      <c r="H20" s="49"/>
      <c r="I20" s="49"/>
    </row>
    <row r="21" spans="1:9" ht="30" customHeight="1">
      <c r="A21" s="50" t="s">
        <v>22</v>
      </c>
      <c r="B21" s="50"/>
      <c r="C21" s="50"/>
      <c r="D21" s="50"/>
      <c r="E21" s="50"/>
      <c r="F21" s="50"/>
      <c r="G21" s="50"/>
      <c r="H21" s="50"/>
      <c r="I21" s="50"/>
    </row>
    <row r="22" spans="1:9" ht="30" customHeight="1">
      <c r="A22" s="51" t="s">
        <v>23</v>
      </c>
      <c r="B22" s="51" t="s">
        <v>24</v>
      </c>
      <c r="C22" s="51" t="s">
        <v>25</v>
      </c>
      <c r="D22" s="50" t="s">
        <v>26</v>
      </c>
      <c r="E22" s="50"/>
      <c r="F22" s="50"/>
      <c r="G22" s="50"/>
      <c r="H22" s="51" t="s">
        <v>41</v>
      </c>
      <c r="I22" s="51" t="s">
        <v>27</v>
      </c>
    </row>
    <row r="23" spans="1:9" ht="30" customHeight="1">
      <c r="A23" s="51"/>
      <c r="B23" s="51"/>
      <c r="C23" s="51"/>
      <c r="D23" s="9" t="s">
        <v>28</v>
      </c>
      <c r="E23" s="9" t="s">
        <v>29</v>
      </c>
      <c r="F23" s="9" t="s">
        <v>30</v>
      </c>
      <c r="G23" s="9" t="s">
        <v>31</v>
      </c>
      <c r="H23" s="51"/>
      <c r="I23" s="51"/>
    </row>
    <row r="24" spans="1:9" s="5" customFormat="1" ht="41.25" customHeight="1">
      <c r="A24" s="7" t="s">
        <v>127</v>
      </c>
      <c r="B24" s="7" t="s">
        <v>128</v>
      </c>
      <c r="C24" s="7" t="s">
        <v>112</v>
      </c>
      <c r="D24" s="14">
        <v>3</v>
      </c>
      <c r="E24" s="14">
        <v>3</v>
      </c>
      <c r="F24" s="15">
        <v>3</v>
      </c>
      <c r="G24" s="14">
        <v>3</v>
      </c>
      <c r="H24" s="1">
        <f>SUM(D24:G24)</f>
        <v>12</v>
      </c>
      <c r="I24" s="7"/>
    </row>
    <row r="25" spans="1:9" s="5" customFormat="1" ht="43.5" customHeight="1">
      <c r="A25" s="7" t="s">
        <v>129</v>
      </c>
      <c r="B25" s="7" t="s">
        <v>128</v>
      </c>
      <c r="C25" s="7" t="s">
        <v>112</v>
      </c>
      <c r="D25" s="14">
        <v>3</v>
      </c>
      <c r="E25" s="14">
        <v>3</v>
      </c>
      <c r="F25" s="15">
        <v>3</v>
      </c>
      <c r="G25" s="14">
        <v>3</v>
      </c>
      <c r="H25" s="1">
        <f>SUM(D25:G25)</f>
        <v>12</v>
      </c>
      <c r="I25" s="7"/>
    </row>
    <row r="26" spans="1:9" ht="30" customHeight="1">
      <c r="A26" s="9" t="s">
        <v>32</v>
      </c>
      <c r="B26" s="44" t="s">
        <v>113</v>
      </c>
      <c r="C26" s="44"/>
      <c r="D26" s="16">
        <f>D24/D25</f>
        <v>1</v>
      </c>
      <c r="E26" s="16">
        <f t="shared" ref="E26:H26" si="0">E24/E25</f>
        <v>1</v>
      </c>
      <c r="F26" s="16">
        <f t="shared" si="0"/>
        <v>1</v>
      </c>
      <c r="G26" s="16">
        <f t="shared" si="0"/>
        <v>1</v>
      </c>
      <c r="H26" s="16">
        <f t="shared" si="0"/>
        <v>1</v>
      </c>
      <c r="I26" s="12"/>
    </row>
    <row r="27" spans="1:9" ht="10.5" customHeight="1">
      <c r="A27" s="45"/>
      <c r="B27" s="45"/>
      <c r="C27" s="45"/>
      <c r="D27" s="45"/>
      <c r="E27" s="45"/>
      <c r="F27" s="45"/>
      <c r="G27" s="45"/>
      <c r="H27" s="45"/>
      <c r="I27" s="45"/>
    </row>
    <row r="28" spans="1:9" ht="30" customHeight="1">
      <c r="A28" s="46" t="s">
        <v>114</v>
      </c>
      <c r="B28" s="46"/>
      <c r="C28" s="46"/>
      <c r="D28" s="46"/>
      <c r="E28" s="46"/>
      <c r="F28" s="46"/>
      <c r="G28" s="46"/>
      <c r="H28" s="46"/>
      <c r="I28" s="46"/>
    </row>
    <row r="29" spans="1:9" ht="30" customHeight="1">
      <c r="A29" s="47" t="s">
        <v>23</v>
      </c>
      <c r="B29" s="47" t="s">
        <v>24</v>
      </c>
      <c r="C29" s="47" t="s">
        <v>25</v>
      </c>
      <c r="D29" s="46" t="s">
        <v>26</v>
      </c>
      <c r="E29" s="46"/>
      <c r="F29" s="46"/>
      <c r="G29" s="46"/>
      <c r="H29" s="47" t="s">
        <v>41</v>
      </c>
      <c r="I29" s="47" t="s">
        <v>27</v>
      </c>
    </row>
    <row r="30" spans="1:9" ht="30" customHeight="1">
      <c r="A30" s="47"/>
      <c r="B30" s="47"/>
      <c r="C30" s="47"/>
      <c r="D30" s="17" t="s">
        <v>28</v>
      </c>
      <c r="E30" s="17" t="s">
        <v>29</v>
      </c>
      <c r="F30" s="17" t="s">
        <v>30</v>
      </c>
      <c r="G30" s="17" t="s">
        <v>31</v>
      </c>
      <c r="H30" s="47"/>
      <c r="I30" s="47"/>
    </row>
    <row r="31" spans="1:9" ht="42.75" customHeight="1">
      <c r="A31" s="7" t="s">
        <v>127</v>
      </c>
      <c r="B31" s="7" t="s">
        <v>128</v>
      </c>
      <c r="C31" s="7" t="s">
        <v>112</v>
      </c>
      <c r="D31" s="14">
        <v>3</v>
      </c>
      <c r="E31" s="14">
        <v>3</v>
      </c>
      <c r="F31" s="28">
        <v>3</v>
      </c>
      <c r="G31" s="1"/>
      <c r="H31" s="1"/>
      <c r="I31" s="7"/>
    </row>
    <row r="32" spans="1:9" ht="37.5" customHeight="1">
      <c r="A32" s="7" t="s">
        <v>129</v>
      </c>
      <c r="B32" s="7" t="s">
        <v>128</v>
      </c>
      <c r="C32" s="7" t="s">
        <v>112</v>
      </c>
      <c r="D32" s="14">
        <v>3</v>
      </c>
      <c r="E32" s="14">
        <v>3</v>
      </c>
      <c r="F32" s="15">
        <v>3</v>
      </c>
      <c r="G32" s="14">
        <v>3</v>
      </c>
      <c r="H32" s="14">
        <f>SUM(D32:G32)</f>
        <v>12</v>
      </c>
      <c r="I32" s="7"/>
    </row>
    <row r="33" spans="1:9" ht="30" customHeight="1">
      <c r="A33" s="17" t="s">
        <v>32</v>
      </c>
      <c r="B33" s="44" t="s">
        <v>113</v>
      </c>
      <c r="C33" s="44"/>
      <c r="D33" s="16">
        <f>D31/D32</f>
        <v>1</v>
      </c>
      <c r="E33" s="16">
        <f t="shared" ref="E33:H33" si="1">E31/E32</f>
        <v>1</v>
      </c>
      <c r="F33" s="16">
        <f t="shared" si="1"/>
        <v>1</v>
      </c>
      <c r="G33" s="16">
        <f t="shared" si="1"/>
        <v>0</v>
      </c>
      <c r="H33" s="16">
        <f t="shared" si="1"/>
        <v>0</v>
      </c>
      <c r="I33" s="12"/>
    </row>
    <row r="36" spans="1:9" ht="15.75">
      <c r="A36" s="29"/>
      <c r="B36" s="54" t="s">
        <v>234</v>
      </c>
      <c r="C36" s="54"/>
      <c r="D36" s="29"/>
      <c r="E36" s="29"/>
      <c r="F36" s="54" t="s">
        <v>235</v>
      </c>
      <c r="G36" s="54"/>
      <c r="H36" s="29"/>
      <c r="I36" s="29"/>
    </row>
    <row r="37" spans="1:9" ht="75" customHeight="1">
      <c r="A37" s="29"/>
      <c r="B37" s="55" t="s">
        <v>236</v>
      </c>
      <c r="C37" s="56"/>
      <c r="D37" s="29"/>
      <c r="E37" s="29"/>
      <c r="F37" s="55" t="s">
        <v>237</v>
      </c>
      <c r="G37" s="56"/>
      <c r="H37" s="29"/>
      <c r="I37" s="29"/>
    </row>
  </sheetData>
  <mergeCells count="41">
    <mergeCell ref="B36:C36"/>
    <mergeCell ref="F36:G36"/>
    <mergeCell ref="B37:C37"/>
    <mergeCell ref="F37:G37"/>
    <mergeCell ref="B33:C33"/>
    <mergeCell ref="B26:C26"/>
    <mergeCell ref="A27:I27"/>
    <mergeCell ref="A28:I28"/>
    <mergeCell ref="A29:A30"/>
    <mergeCell ref="B29:B30"/>
    <mergeCell ref="C29:C30"/>
    <mergeCell ref="D29:G29"/>
    <mergeCell ref="H29:H30"/>
    <mergeCell ref="I29:I30"/>
    <mergeCell ref="D19:I19"/>
    <mergeCell ref="A20:I20"/>
    <mergeCell ref="A21:I21"/>
    <mergeCell ref="A22:A23"/>
    <mergeCell ref="B22:B23"/>
    <mergeCell ref="C22:C23"/>
    <mergeCell ref="D22:G22"/>
    <mergeCell ref="H22:H23"/>
    <mergeCell ref="I22:I23"/>
    <mergeCell ref="B18:I18"/>
    <mergeCell ref="B7:I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  <mergeCell ref="B17:I17"/>
    <mergeCell ref="B6:I6"/>
    <mergeCell ref="A1:I1"/>
    <mergeCell ref="B2:H2"/>
    <mergeCell ref="B3:H3"/>
    <mergeCell ref="B4:I4"/>
    <mergeCell ref="B5:I5"/>
  </mergeCells>
  <pageMargins left="0.70866141732283472" right="0.70866141732283472" top="0.74803149606299213" bottom="0.74803149606299213" header="0.31496062992125984" footer="0.31496062992125984"/>
  <pageSetup scale="45" orientation="landscape" r:id="rId1"/>
  <headerFooter>
    <oddHeader>&amp;L&amp;G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7"/>
  <sheetViews>
    <sheetView topLeftCell="A19" zoomScale="80" zoomScaleNormal="80" zoomScalePageLayoutView="80" workbookViewId="0">
      <selection activeCell="F33" sqref="F33"/>
    </sheetView>
  </sheetViews>
  <sheetFormatPr baseColWidth="10" defaultColWidth="11.42578125" defaultRowHeight="15"/>
  <cols>
    <col min="1" max="3" width="33.28515625" style="8" customWidth="1"/>
    <col min="4" max="7" width="18.7109375" style="8" customWidth="1"/>
    <col min="8" max="8" width="18.28515625" style="8" customWidth="1"/>
    <col min="9" max="9" width="60.7109375" style="8" customWidth="1"/>
    <col min="10" max="16384" width="11.42578125" style="8"/>
  </cols>
  <sheetData>
    <row r="1" spans="1:9" ht="30" customHeight="1">
      <c r="A1" s="52" t="s">
        <v>103</v>
      </c>
      <c r="B1" s="52"/>
      <c r="C1" s="52"/>
      <c r="D1" s="52"/>
      <c r="E1" s="52"/>
      <c r="F1" s="52"/>
      <c r="G1" s="52"/>
      <c r="H1" s="52"/>
      <c r="I1" s="52"/>
    </row>
    <row r="2" spans="1:9" s="10" customFormat="1" ht="30" customHeight="1">
      <c r="A2" s="9" t="s">
        <v>0</v>
      </c>
      <c r="B2" s="50" t="s">
        <v>18</v>
      </c>
      <c r="C2" s="50"/>
      <c r="D2" s="50"/>
      <c r="E2" s="50"/>
      <c r="F2" s="50"/>
      <c r="G2" s="50"/>
      <c r="H2" s="50"/>
      <c r="I2" s="9" t="s">
        <v>2</v>
      </c>
    </row>
    <row r="3" spans="1:9" ht="23.25" customHeight="1">
      <c r="A3" s="11" t="s">
        <v>68</v>
      </c>
      <c r="B3" s="44" t="s">
        <v>69</v>
      </c>
      <c r="C3" s="44"/>
      <c r="D3" s="44"/>
      <c r="E3" s="44"/>
      <c r="F3" s="44"/>
      <c r="G3" s="44"/>
      <c r="H3" s="44"/>
      <c r="I3" s="12">
        <v>2023</v>
      </c>
    </row>
    <row r="4" spans="1:9" ht="30" customHeight="1">
      <c r="A4" s="6" t="s">
        <v>42</v>
      </c>
      <c r="B4" s="50" t="s">
        <v>43</v>
      </c>
      <c r="C4" s="50"/>
      <c r="D4" s="50"/>
      <c r="E4" s="50"/>
      <c r="F4" s="50"/>
      <c r="G4" s="50"/>
      <c r="H4" s="50"/>
      <c r="I4" s="50"/>
    </row>
    <row r="5" spans="1:9" ht="30" customHeight="1">
      <c r="A5" s="11" t="s">
        <v>70</v>
      </c>
      <c r="B5" s="53" t="s">
        <v>197</v>
      </c>
      <c r="C5" s="44"/>
      <c r="D5" s="44"/>
      <c r="E5" s="44"/>
      <c r="F5" s="44"/>
      <c r="G5" s="44"/>
      <c r="H5" s="44"/>
      <c r="I5" s="44"/>
    </row>
    <row r="6" spans="1:9" s="10" customFormat="1" ht="30" customHeight="1">
      <c r="A6" s="9" t="s">
        <v>1</v>
      </c>
      <c r="B6" s="50" t="s">
        <v>3</v>
      </c>
      <c r="C6" s="50"/>
      <c r="D6" s="50"/>
      <c r="E6" s="50"/>
      <c r="F6" s="50"/>
      <c r="G6" s="50"/>
      <c r="H6" s="50"/>
      <c r="I6" s="50"/>
    </row>
    <row r="7" spans="1:9" ht="22.5" customHeight="1">
      <c r="A7" s="12">
        <v>7</v>
      </c>
      <c r="B7" s="53" t="s">
        <v>106</v>
      </c>
      <c r="C7" s="53"/>
      <c r="D7" s="53"/>
      <c r="E7" s="53"/>
      <c r="F7" s="53"/>
      <c r="G7" s="53"/>
      <c r="H7" s="53"/>
      <c r="I7" s="53"/>
    </row>
    <row r="8" spans="1:9" ht="10.5" customHeight="1">
      <c r="A8" s="57"/>
      <c r="B8" s="57"/>
      <c r="C8" s="57"/>
      <c r="D8" s="57"/>
      <c r="E8" s="57"/>
      <c r="F8" s="57"/>
      <c r="G8" s="57"/>
      <c r="H8" s="57"/>
      <c r="I8" s="57"/>
    </row>
    <row r="9" spans="1:9" s="5" customFormat="1" ht="30" customHeight="1">
      <c r="A9" s="51" t="s">
        <v>35</v>
      </c>
      <c r="B9" s="51"/>
      <c r="C9" s="51"/>
      <c r="D9" s="51"/>
      <c r="E9" s="51"/>
      <c r="F9" s="51"/>
      <c r="G9" s="51"/>
      <c r="H9" s="51"/>
      <c r="I9" s="51"/>
    </row>
    <row r="10" spans="1:9" s="5" customFormat="1" ht="30" customHeight="1">
      <c r="A10" s="6" t="s">
        <v>36</v>
      </c>
      <c r="B10" s="58" t="s">
        <v>107</v>
      </c>
      <c r="C10" s="58"/>
      <c r="D10" s="58"/>
      <c r="E10" s="58"/>
      <c r="F10" s="58"/>
      <c r="G10" s="58"/>
      <c r="H10" s="58"/>
      <c r="I10" s="58"/>
    </row>
    <row r="11" spans="1:9" s="5" customFormat="1" ht="30" customHeight="1">
      <c r="A11" s="6" t="s">
        <v>34</v>
      </c>
      <c r="B11" s="48" t="s">
        <v>80</v>
      </c>
      <c r="C11" s="48"/>
      <c r="D11" s="48"/>
      <c r="E11" s="48"/>
      <c r="F11" s="48"/>
      <c r="G11" s="48"/>
      <c r="H11" s="48"/>
      <c r="I11" s="48"/>
    </row>
    <row r="12" spans="1:9" s="5" customFormat="1" ht="30" customHeight="1">
      <c r="A12" s="6" t="s">
        <v>33</v>
      </c>
      <c r="B12" s="58" t="s">
        <v>130</v>
      </c>
      <c r="C12" s="58"/>
      <c r="D12" s="58"/>
      <c r="E12" s="58"/>
      <c r="F12" s="58"/>
      <c r="G12" s="58"/>
      <c r="H12" s="58"/>
      <c r="I12" s="58"/>
    </row>
    <row r="13" spans="1:9" s="5" customFormat="1" ht="30" customHeight="1">
      <c r="A13" s="6" t="s">
        <v>19</v>
      </c>
      <c r="B13" s="48" t="s">
        <v>131</v>
      </c>
      <c r="C13" s="48"/>
      <c r="D13" s="48"/>
      <c r="E13" s="48"/>
      <c r="F13" s="48"/>
      <c r="G13" s="48"/>
      <c r="H13" s="48"/>
      <c r="I13" s="48"/>
    </row>
    <row r="14" spans="1:9" s="5" customFormat="1" ht="30" customHeight="1">
      <c r="A14" s="6" t="s">
        <v>20</v>
      </c>
      <c r="B14" s="58" t="s">
        <v>113</v>
      </c>
      <c r="C14" s="58"/>
      <c r="D14" s="58"/>
      <c r="E14" s="58"/>
      <c r="F14" s="58"/>
      <c r="G14" s="58"/>
      <c r="H14" s="58"/>
      <c r="I14" s="58"/>
    </row>
    <row r="15" spans="1:9" s="5" customFormat="1" ht="30" customHeight="1">
      <c r="A15" s="6" t="s">
        <v>21</v>
      </c>
      <c r="B15" s="58" t="s">
        <v>109</v>
      </c>
      <c r="C15" s="58"/>
      <c r="D15" s="58"/>
      <c r="E15" s="58"/>
      <c r="F15" s="58"/>
      <c r="G15" s="58"/>
      <c r="H15" s="58"/>
      <c r="I15" s="58"/>
    </row>
    <row r="16" spans="1:9" s="5" customFormat="1" ht="30" customHeight="1">
      <c r="A16" s="6" t="s">
        <v>37</v>
      </c>
      <c r="B16" s="59">
        <v>1</v>
      </c>
      <c r="C16" s="48"/>
      <c r="D16" s="48"/>
      <c r="E16" s="48"/>
      <c r="F16" s="48"/>
      <c r="G16" s="48"/>
      <c r="H16" s="48"/>
      <c r="I16" s="48"/>
    </row>
    <row r="17" spans="1:9" s="5" customFormat="1" ht="30" customHeight="1">
      <c r="A17" s="6" t="s">
        <v>38</v>
      </c>
      <c r="B17" s="48" t="s">
        <v>110</v>
      </c>
      <c r="C17" s="48"/>
      <c r="D17" s="48"/>
      <c r="E17" s="48"/>
      <c r="F17" s="48"/>
      <c r="G17" s="48"/>
      <c r="H17" s="48"/>
      <c r="I17" s="48"/>
    </row>
    <row r="18" spans="1:9" s="5" customFormat="1" ht="30" customHeight="1">
      <c r="A18" s="6" t="s">
        <v>39</v>
      </c>
      <c r="B18" s="48" t="s">
        <v>123</v>
      </c>
      <c r="C18" s="48"/>
      <c r="D18" s="48"/>
      <c r="E18" s="48"/>
      <c r="F18" s="48"/>
      <c r="G18" s="48"/>
      <c r="H18" s="48"/>
      <c r="I18" s="48"/>
    </row>
    <row r="19" spans="1:9" s="5" customFormat="1" ht="35.25" customHeight="1">
      <c r="A19" s="6" t="s">
        <v>40</v>
      </c>
      <c r="B19" s="13" t="s">
        <v>139</v>
      </c>
      <c r="C19" s="6" t="s">
        <v>6</v>
      </c>
      <c r="D19" s="48" t="s">
        <v>54</v>
      </c>
      <c r="E19" s="48"/>
      <c r="F19" s="48"/>
      <c r="G19" s="48"/>
      <c r="H19" s="48"/>
      <c r="I19" s="48"/>
    </row>
    <row r="20" spans="1:9" s="5" customFormat="1" ht="9" customHeight="1">
      <c r="A20" s="49"/>
      <c r="B20" s="49"/>
      <c r="C20" s="49"/>
      <c r="D20" s="49"/>
      <c r="E20" s="49"/>
      <c r="F20" s="49"/>
      <c r="G20" s="49"/>
      <c r="H20" s="49"/>
      <c r="I20" s="49"/>
    </row>
    <row r="21" spans="1:9" ht="30" customHeight="1">
      <c r="A21" s="50" t="s">
        <v>22</v>
      </c>
      <c r="B21" s="50"/>
      <c r="C21" s="50"/>
      <c r="D21" s="50"/>
      <c r="E21" s="50"/>
      <c r="F21" s="50"/>
      <c r="G21" s="50"/>
      <c r="H21" s="50"/>
      <c r="I21" s="50"/>
    </row>
    <row r="22" spans="1:9" ht="30" customHeight="1">
      <c r="A22" s="51" t="s">
        <v>23</v>
      </c>
      <c r="B22" s="51" t="s">
        <v>24</v>
      </c>
      <c r="C22" s="51" t="s">
        <v>25</v>
      </c>
      <c r="D22" s="50" t="s">
        <v>26</v>
      </c>
      <c r="E22" s="50"/>
      <c r="F22" s="50"/>
      <c r="G22" s="50"/>
      <c r="H22" s="51" t="s">
        <v>41</v>
      </c>
      <c r="I22" s="51" t="s">
        <v>27</v>
      </c>
    </row>
    <row r="23" spans="1:9" ht="30" customHeight="1">
      <c r="A23" s="51"/>
      <c r="B23" s="51"/>
      <c r="C23" s="51"/>
      <c r="D23" s="9" t="s">
        <v>28</v>
      </c>
      <c r="E23" s="9" t="s">
        <v>29</v>
      </c>
      <c r="F23" s="9" t="s">
        <v>30</v>
      </c>
      <c r="G23" s="9" t="s">
        <v>31</v>
      </c>
      <c r="H23" s="51"/>
      <c r="I23" s="51"/>
    </row>
    <row r="24" spans="1:9" s="5" customFormat="1" ht="36.75" customHeight="1">
      <c r="A24" s="7" t="s">
        <v>133</v>
      </c>
      <c r="B24" s="7" t="s">
        <v>134</v>
      </c>
      <c r="C24" s="7" t="s">
        <v>112</v>
      </c>
      <c r="D24" s="14">
        <v>1600</v>
      </c>
      <c r="E24" s="14">
        <v>1500</v>
      </c>
      <c r="F24" s="15">
        <v>1500</v>
      </c>
      <c r="G24" s="14">
        <v>1500</v>
      </c>
      <c r="H24" s="14">
        <f>SUM(D24:G24)</f>
        <v>6100</v>
      </c>
      <c r="I24" s="7"/>
    </row>
    <row r="25" spans="1:9" s="5" customFormat="1" ht="41.25" customHeight="1">
      <c r="A25" s="7" t="s">
        <v>135</v>
      </c>
      <c r="B25" s="7" t="s">
        <v>134</v>
      </c>
      <c r="C25" s="7" t="s">
        <v>112</v>
      </c>
      <c r="D25" s="14">
        <v>1600</v>
      </c>
      <c r="E25" s="14">
        <v>1500</v>
      </c>
      <c r="F25" s="15">
        <v>1500</v>
      </c>
      <c r="G25" s="14">
        <v>1500</v>
      </c>
      <c r="H25" s="14">
        <f>SUM(D25:G25)</f>
        <v>6100</v>
      </c>
      <c r="I25" s="7"/>
    </row>
    <row r="26" spans="1:9" ht="30" customHeight="1">
      <c r="A26" s="9" t="s">
        <v>32</v>
      </c>
      <c r="B26" s="44" t="s">
        <v>113</v>
      </c>
      <c r="C26" s="44"/>
      <c r="D26" s="16">
        <f>D24/D25</f>
        <v>1</v>
      </c>
      <c r="E26" s="16">
        <f t="shared" ref="E26:H26" si="0">E24/E25</f>
        <v>1</v>
      </c>
      <c r="F26" s="16">
        <f t="shared" si="0"/>
        <v>1</v>
      </c>
      <c r="G26" s="16">
        <f t="shared" si="0"/>
        <v>1</v>
      </c>
      <c r="H26" s="16">
        <f t="shared" si="0"/>
        <v>1</v>
      </c>
      <c r="I26" s="12"/>
    </row>
    <row r="27" spans="1:9" ht="10.5" customHeight="1">
      <c r="A27" s="45"/>
      <c r="B27" s="45"/>
      <c r="C27" s="45"/>
      <c r="D27" s="45"/>
      <c r="E27" s="45"/>
      <c r="F27" s="45"/>
      <c r="G27" s="45"/>
      <c r="H27" s="45"/>
      <c r="I27" s="45"/>
    </row>
    <row r="28" spans="1:9" ht="30" customHeight="1">
      <c r="A28" s="46" t="s">
        <v>114</v>
      </c>
      <c r="B28" s="46"/>
      <c r="C28" s="46"/>
      <c r="D28" s="46"/>
      <c r="E28" s="46"/>
      <c r="F28" s="46"/>
      <c r="G28" s="46"/>
      <c r="H28" s="46"/>
      <c r="I28" s="46"/>
    </row>
    <row r="29" spans="1:9" ht="30" customHeight="1">
      <c r="A29" s="47" t="s">
        <v>23</v>
      </c>
      <c r="B29" s="47" t="s">
        <v>24</v>
      </c>
      <c r="C29" s="47" t="s">
        <v>25</v>
      </c>
      <c r="D29" s="46" t="s">
        <v>26</v>
      </c>
      <c r="E29" s="46"/>
      <c r="F29" s="46"/>
      <c r="G29" s="46"/>
      <c r="H29" s="47" t="s">
        <v>41</v>
      </c>
      <c r="I29" s="47" t="s">
        <v>27</v>
      </c>
    </row>
    <row r="30" spans="1:9" ht="30" customHeight="1">
      <c r="A30" s="47"/>
      <c r="B30" s="47"/>
      <c r="C30" s="47"/>
      <c r="D30" s="17" t="s">
        <v>28</v>
      </c>
      <c r="E30" s="17" t="s">
        <v>29</v>
      </c>
      <c r="F30" s="17" t="s">
        <v>30</v>
      </c>
      <c r="G30" s="17" t="s">
        <v>31</v>
      </c>
      <c r="H30" s="47"/>
      <c r="I30" s="47"/>
    </row>
    <row r="31" spans="1:9" ht="39" customHeight="1">
      <c r="A31" s="7" t="s">
        <v>133</v>
      </c>
      <c r="B31" s="7" t="s">
        <v>134</v>
      </c>
      <c r="C31" s="7" t="s">
        <v>112</v>
      </c>
      <c r="D31" s="14">
        <v>3050</v>
      </c>
      <c r="E31" s="14">
        <f>588+913+529</f>
        <v>2030</v>
      </c>
      <c r="F31" s="15">
        <f>732+561+705</f>
        <v>1998</v>
      </c>
      <c r="G31" s="1"/>
      <c r="H31" s="14">
        <f>SUM(D31:G31)</f>
        <v>7078</v>
      </c>
      <c r="I31" s="7"/>
    </row>
    <row r="32" spans="1:9" ht="48.75" customHeight="1">
      <c r="A32" s="7" t="s">
        <v>135</v>
      </c>
      <c r="B32" s="7" t="s">
        <v>134</v>
      </c>
      <c r="C32" s="7" t="s">
        <v>112</v>
      </c>
      <c r="D32" s="14">
        <v>1600</v>
      </c>
      <c r="E32" s="14">
        <v>1500</v>
      </c>
      <c r="F32" s="15">
        <v>1500</v>
      </c>
      <c r="G32" s="14">
        <v>1500</v>
      </c>
      <c r="H32" s="14">
        <f>SUM(D32:G32)</f>
        <v>6100</v>
      </c>
      <c r="I32" s="7"/>
    </row>
    <row r="33" spans="1:9" ht="30" customHeight="1">
      <c r="A33" s="17" t="s">
        <v>32</v>
      </c>
      <c r="B33" s="44" t="s">
        <v>113</v>
      </c>
      <c r="C33" s="44"/>
      <c r="D33" s="16">
        <f>D31/D32</f>
        <v>1.90625</v>
      </c>
      <c r="E33" s="16">
        <f t="shared" ref="E33:H33" si="1">E31/E32</f>
        <v>1.3533333333333333</v>
      </c>
      <c r="F33" s="16">
        <f t="shared" si="1"/>
        <v>1.3320000000000001</v>
      </c>
      <c r="G33" s="16">
        <f t="shared" si="1"/>
        <v>0</v>
      </c>
      <c r="H33" s="16">
        <f t="shared" si="1"/>
        <v>1.160327868852459</v>
      </c>
      <c r="I33" s="12"/>
    </row>
    <row r="36" spans="1:9" ht="15.75">
      <c r="A36" s="29"/>
      <c r="B36" s="54" t="s">
        <v>234</v>
      </c>
      <c r="C36" s="54"/>
      <c r="D36" s="29"/>
      <c r="E36" s="29"/>
      <c r="F36" s="54" t="s">
        <v>235</v>
      </c>
      <c r="G36" s="54"/>
      <c r="H36" s="29"/>
      <c r="I36" s="29"/>
    </row>
    <row r="37" spans="1:9" ht="75" customHeight="1">
      <c r="A37" s="29"/>
      <c r="B37" s="55" t="s">
        <v>236</v>
      </c>
      <c r="C37" s="56"/>
      <c r="D37" s="29"/>
      <c r="E37" s="29"/>
      <c r="F37" s="55" t="s">
        <v>237</v>
      </c>
      <c r="G37" s="56"/>
      <c r="H37" s="29"/>
      <c r="I37" s="29"/>
    </row>
  </sheetData>
  <mergeCells count="41">
    <mergeCell ref="B36:C36"/>
    <mergeCell ref="F36:G36"/>
    <mergeCell ref="B37:C37"/>
    <mergeCell ref="F37:G37"/>
    <mergeCell ref="B33:C33"/>
    <mergeCell ref="B26:C26"/>
    <mergeCell ref="A27:I27"/>
    <mergeCell ref="A28:I28"/>
    <mergeCell ref="A29:A30"/>
    <mergeCell ref="B29:B30"/>
    <mergeCell ref="C29:C30"/>
    <mergeCell ref="D29:G29"/>
    <mergeCell ref="H29:H30"/>
    <mergeCell ref="I29:I30"/>
    <mergeCell ref="D19:I19"/>
    <mergeCell ref="A20:I20"/>
    <mergeCell ref="A21:I21"/>
    <mergeCell ref="A22:A23"/>
    <mergeCell ref="B22:B23"/>
    <mergeCell ref="C22:C23"/>
    <mergeCell ref="D22:G22"/>
    <mergeCell ref="H22:H23"/>
    <mergeCell ref="I22:I23"/>
    <mergeCell ref="B18:I18"/>
    <mergeCell ref="B7:I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  <mergeCell ref="B17:I17"/>
    <mergeCell ref="B6:I6"/>
    <mergeCell ref="A1:I1"/>
    <mergeCell ref="B2:H2"/>
    <mergeCell ref="B3:H3"/>
    <mergeCell ref="B4:I4"/>
    <mergeCell ref="B5:I5"/>
  </mergeCells>
  <pageMargins left="0.70866141732283472" right="0.70866141732283472" top="0.74803149606299213" bottom="0.74803149606299213" header="0.31496062992125984" footer="0.31496062992125984"/>
  <pageSetup scale="45" orientation="landscape" r:id="rId1"/>
  <headerFooter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7"/>
  <sheetViews>
    <sheetView topLeftCell="A20" zoomScale="80" zoomScaleNormal="80" zoomScalePageLayoutView="80" workbookViewId="0">
      <selection activeCell="F31" sqref="F31"/>
    </sheetView>
  </sheetViews>
  <sheetFormatPr baseColWidth="10" defaultColWidth="11.42578125" defaultRowHeight="15"/>
  <cols>
    <col min="1" max="3" width="33.28515625" style="8" customWidth="1"/>
    <col min="4" max="7" width="18.7109375" style="8" customWidth="1"/>
    <col min="8" max="8" width="18.28515625" style="8" customWidth="1"/>
    <col min="9" max="9" width="60.7109375" style="8" customWidth="1"/>
    <col min="10" max="16384" width="11.42578125" style="8"/>
  </cols>
  <sheetData>
    <row r="1" spans="1:9" ht="30" customHeight="1">
      <c r="A1" s="52" t="s">
        <v>103</v>
      </c>
      <c r="B1" s="52"/>
      <c r="C1" s="52"/>
      <c r="D1" s="52"/>
      <c r="E1" s="52"/>
      <c r="F1" s="52"/>
      <c r="G1" s="52"/>
      <c r="H1" s="52"/>
      <c r="I1" s="52"/>
    </row>
    <row r="2" spans="1:9" s="10" customFormat="1" ht="30" customHeight="1">
      <c r="A2" s="9" t="s">
        <v>0</v>
      </c>
      <c r="B2" s="50" t="s">
        <v>18</v>
      </c>
      <c r="C2" s="50"/>
      <c r="D2" s="50"/>
      <c r="E2" s="50"/>
      <c r="F2" s="50"/>
      <c r="G2" s="50"/>
      <c r="H2" s="50"/>
      <c r="I2" s="9" t="s">
        <v>2</v>
      </c>
    </row>
    <row r="3" spans="1:9" ht="30" customHeight="1">
      <c r="A3" s="11" t="s">
        <v>68</v>
      </c>
      <c r="B3" s="44" t="s">
        <v>69</v>
      </c>
      <c r="C3" s="44"/>
      <c r="D3" s="44"/>
      <c r="E3" s="44"/>
      <c r="F3" s="44"/>
      <c r="G3" s="44"/>
      <c r="H3" s="44"/>
      <c r="I3" s="12">
        <v>2023</v>
      </c>
    </row>
    <row r="4" spans="1:9" ht="30" customHeight="1">
      <c r="A4" s="6" t="s">
        <v>42</v>
      </c>
      <c r="B4" s="50" t="s">
        <v>43</v>
      </c>
      <c r="C4" s="50"/>
      <c r="D4" s="50"/>
      <c r="E4" s="50"/>
      <c r="F4" s="50"/>
      <c r="G4" s="50"/>
      <c r="H4" s="50"/>
      <c r="I4" s="50"/>
    </row>
    <row r="5" spans="1:9" ht="30" customHeight="1">
      <c r="A5" s="11" t="s">
        <v>70</v>
      </c>
      <c r="B5" s="53" t="s">
        <v>197</v>
      </c>
      <c r="C5" s="44"/>
      <c r="D5" s="44"/>
      <c r="E5" s="44"/>
      <c r="F5" s="44"/>
      <c r="G5" s="44"/>
      <c r="H5" s="44"/>
      <c r="I5" s="44"/>
    </row>
    <row r="6" spans="1:9" s="10" customFormat="1" ht="30" customHeight="1">
      <c r="A6" s="9" t="s">
        <v>1</v>
      </c>
      <c r="B6" s="50" t="s">
        <v>3</v>
      </c>
      <c r="C6" s="50"/>
      <c r="D6" s="50"/>
      <c r="E6" s="50"/>
      <c r="F6" s="50"/>
      <c r="G6" s="50"/>
      <c r="H6" s="50"/>
      <c r="I6" s="50"/>
    </row>
    <row r="7" spans="1:9" ht="20.25" customHeight="1">
      <c r="A7" s="12">
        <v>7</v>
      </c>
      <c r="B7" s="53" t="s">
        <v>106</v>
      </c>
      <c r="C7" s="53"/>
      <c r="D7" s="53"/>
      <c r="E7" s="53"/>
      <c r="F7" s="53"/>
      <c r="G7" s="53"/>
      <c r="H7" s="53"/>
      <c r="I7" s="53"/>
    </row>
    <row r="8" spans="1:9" ht="8.25" customHeight="1">
      <c r="A8" s="57"/>
      <c r="B8" s="57"/>
      <c r="C8" s="57"/>
      <c r="D8" s="57"/>
      <c r="E8" s="57"/>
      <c r="F8" s="57"/>
      <c r="G8" s="57"/>
      <c r="H8" s="57"/>
      <c r="I8" s="57"/>
    </row>
    <row r="9" spans="1:9" s="5" customFormat="1" ht="30" customHeight="1">
      <c r="A9" s="51" t="s">
        <v>35</v>
      </c>
      <c r="B9" s="51"/>
      <c r="C9" s="51"/>
      <c r="D9" s="51"/>
      <c r="E9" s="51"/>
      <c r="F9" s="51"/>
      <c r="G9" s="51"/>
      <c r="H9" s="51"/>
      <c r="I9" s="51"/>
    </row>
    <row r="10" spans="1:9" s="5" customFormat="1" ht="30" customHeight="1">
      <c r="A10" s="6" t="s">
        <v>36</v>
      </c>
      <c r="B10" s="58" t="s">
        <v>107</v>
      </c>
      <c r="C10" s="58"/>
      <c r="D10" s="58"/>
      <c r="E10" s="58"/>
      <c r="F10" s="58"/>
      <c r="G10" s="58"/>
      <c r="H10" s="58"/>
      <c r="I10" s="58"/>
    </row>
    <row r="11" spans="1:9" s="5" customFormat="1" ht="30" customHeight="1">
      <c r="A11" s="6" t="s">
        <v>34</v>
      </c>
      <c r="B11" s="48" t="s">
        <v>81</v>
      </c>
      <c r="C11" s="48"/>
      <c r="D11" s="48"/>
      <c r="E11" s="48"/>
      <c r="F11" s="48"/>
      <c r="G11" s="48"/>
      <c r="H11" s="48"/>
      <c r="I11" s="48"/>
    </row>
    <row r="12" spans="1:9" s="5" customFormat="1" ht="30" customHeight="1">
      <c r="A12" s="6" t="s">
        <v>33</v>
      </c>
      <c r="B12" s="58" t="s">
        <v>143</v>
      </c>
      <c r="C12" s="58"/>
      <c r="D12" s="58"/>
      <c r="E12" s="58"/>
      <c r="F12" s="58"/>
      <c r="G12" s="58"/>
      <c r="H12" s="58"/>
      <c r="I12" s="58"/>
    </row>
    <row r="13" spans="1:9" s="5" customFormat="1" ht="30" customHeight="1">
      <c r="A13" s="6" t="s">
        <v>19</v>
      </c>
      <c r="B13" s="48" t="s">
        <v>144</v>
      </c>
      <c r="C13" s="48"/>
      <c r="D13" s="48"/>
      <c r="E13" s="48"/>
      <c r="F13" s="48"/>
      <c r="G13" s="48"/>
      <c r="H13" s="48"/>
      <c r="I13" s="48"/>
    </row>
    <row r="14" spans="1:9" s="5" customFormat="1" ht="30" customHeight="1">
      <c r="A14" s="6" t="s">
        <v>20</v>
      </c>
      <c r="B14" s="58" t="s">
        <v>113</v>
      </c>
      <c r="C14" s="58"/>
      <c r="D14" s="58"/>
      <c r="E14" s="58"/>
      <c r="F14" s="58"/>
      <c r="G14" s="58"/>
      <c r="H14" s="58"/>
      <c r="I14" s="58"/>
    </row>
    <row r="15" spans="1:9" s="5" customFormat="1" ht="30" customHeight="1">
      <c r="A15" s="6" t="s">
        <v>21</v>
      </c>
      <c r="B15" s="58" t="s">
        <v>109</v>
      </c>
      <c r="C15" s="58"/>
      <c r="D15" s="58"/>
      <c r="E15" s="58"/>
      <c r="F15" s="58"/>
      <c r="G15" s="58"/>
      <c r="H15" s="58"/>
      <c r="I15" s="58"/>
    </row>
    <row r="16" spans="1:9" s="5" customFormat="1" ht="30" customHeight="1">
      <c r="A16" s="6" t="s">
        <v>37</v>
      </c>
      <c r="B16" s="59">
        <v>1</v>
      </c>
      <c r="C16" s="48"/>
      <c r="D16" s="48"/>
      <c r="E16" s="48"/>
      <c r="F16" s="48"/>
      <c r="G16" s="48"/>
      <c r="H16" s="48"/>
      <c r="I16" s="48"/>
    </row>
    <row r="17" spans="1:9" s="5" customFormat="1" ht="20.25" customHeight="1">
      <c r="A17" s="6" t="s">
        <v>38</v>
      </c>
      <c r="B17" s="48" t="s">
        <v>140</v>
      </c>
      <c r="C17" s="48"/>
      <c r="D17" s="48"/>
      <c r="E17" s="48"/>
      <c r="F17" s="48"/>
      <c r="G17" s="48"/>
      <c r="H17" s="48"/>
      <c r="I17" s="48"/>
    </row>
    <row r="18" spans="1:9" s="5" customFormat="1" ht="18.75" customHeight="1">
      <c r="A18" s="6" t="s">
        <v>39</v>
      </c>
      <c r="B18" s="48" t="s">
        <v>141</v>
      </c>
      <c r="C18" s="48"/>
      <c r="D18" s="48"/>
      <c r="E18" s="48"/>
      <c r="F18" s="48"/>
      <c r="G18" s="48"/>
      <c r="H18" s="48"/>
      <c r="I18" s="48"/>
    </row>
    <row r="19" spans="1:9" s="5" customFormat="1" ht="50.1" customHeight="1">
      <c r="A19" s="6" t="s">
        <v>40</v>
      </c>
      <c r="B19" s="13" t="s">
        <v>145</v>
      </c>
      <c r="C19" s="6" t="s">
        <v>6</v>
      </c>
      <c r="D19" s="48" t="s">
        <v>63</v>
      </c>
      <c r="E19" s="48"/>
      <c r="F19" s="48"/>
      <c r="G19" s="48"/>
      <c r="H19" s="48"/>
      <c r="I19" s="48"/>
    </row>
    <row r="20" spans="1:9" s="5" customFormat="1" ht="8.25" customHeight="1">
      <c r="A20" s="49"/>
      <c r="B20" s="49"/>
      <c r="C20" s="49"/>
      <c r="D20" s="49"/>
      <c r="E20" s="49"/>
      <c r="F20" s="49"/>
      <c r="G20" s="49"/>
      <c r="H20" s="49"/>
      <c r="I20" s="49"/>
    </row>
    <row r="21" spans="1:9" ht="30" customHeight="1">
      <c r="A21" s="50" t="s">
        <v>22</v>
      </c>
      <c r="B21" s="50"/>
      <c r="C21" s="50"/>
      <c r="D21" s="50"/>
      <c r="E21" s="50"/>
      <c r="F21" s="50"/>
      <c r="G21" s="50"/>
      <c r="H21" s="50"/>
      <c r="I21" s="50"/>
    </row>
    <row r="22" spans="1:9" ht="30" customHeight="1">
      <c r="A22" s="51" t="s">
        <v>23</v>
      </c>
      <c r="B22" s="51" t="s">
        <v>24</v>
      </c>
      <c r="C22" s="51" t="s">
        <v>25</v>
      </c>
      <c r="D22" s="50" t="s">
        <v>26</v>
      </c>
      <c r="E22" s="50"/>
      <c r="F22" s="50"/>
      <c r="G22" s="50"/>
      <c r="H22" s="51" t="s">
        <v>41</v>
      </c>
      <c r="I22" s="51" t="s">
        <v>27</v>
      </c>
    </row>
    <row r="23" spans="1:9" ht="30" customHeight="1">
      <c r="A23" s="51"/>
      <c r="B23" s="51"/>
      <c r="C23" s="51"/>
      <c r="D23" s="9" t="s">
        <v>28</v>
      </c>
      <c r="E23" s="9" t="s">
        <v>29</v>
      </c>
      <c r="F23" s="9" t="s">
        <v>30</v>
      </c>
      <c r="G23" s="9" t="s">
        <v>31</v>
      </c>
      <c r="H23" s="51"/>
      <c r="I23" s="51"/>
    </row>
    <row r="24" spans="1:9" s="5" customFormat="1" ht="57" customHeight="1">
      <c r="A24" s="7" t="s">
        <v>147</v>
      </c>
      <c r="B24" s="7" t="s">
        <v>146</v>
      </c>
      <c r="C24" s="7" t="s">
        <v>112</v>
      </c>
      <c r="D24" s="14">
        <v>650</v>
      </c>
      <c r="E24" s="14">
        <v>610</v>
      </c>
      <c r="F24" s="15">
        <v>760</v>
      </c>
      <c r="G24" s="14">
        <v>950</v>
      </c>
      <c r="H24" s="30">
        <f>SUM(D24:G24)</f>
        <v>2970</v>
      </c>
      <c r="I24" s="7"/>
    </row>
    <row r="25" spans="1:9" s="5" customFormat="1" ht="67.5" customHeight="1">
      <c r="A25" s="7" t="s">
        <v>148</v>
      </c>
      <c r="B25" s="7" t="s">
        <v>146</v>
      </c>
      <c r="C25" s="7" t="s">
        <v>112</v>
      </c>
      <c r="D25" s="14">
        <v>650</v>
      </c>
      <c r="E25" s="14">
        <v>610</v>
      </c>
      <c r="F25" s="15">
        <v>760</v>
      </c>
      <c r="G25" s="14">
        <v>950</v>
      </c>
      <c r="H25" s="14">
        <f>SUM(D25:G25)</f>
        <v>2970</v>
      </c>
      <c r="I25" s="7"/>
    </row>
    <row r="26" spans="1:9" ht="16.5" customHeight="1">
      <c r="A26" s="9" t="s">
        <v>32</v>
      </c>
      <c r="B26" s="44" t="s">
        <v>113</v>
      </c>
      <c r="C26" s="44"/>
      <c r="D26" s="16">
        <f>D24/D25</f>
        <v>1</v>
      </c>
      <c r="E26" s="16">
        <f t="shared" ref="E26:H26" si="0">E24/E25</f>
        <v>1</v>
      </c>
      <c r="F26" s="16">
        <f t="shared" si="0"/>
        <v>1</v>
      </c>
      <c r="G26" s="16">
        <f t="shared" si="0"/>
        <v>1</v>
      </c>
      <c r="H26" s="16">
        <f t="shared" si="0"/>
        <v>1</v>
      </c>
      <c r="I26" s="12"/>
    </row>
    <row r="27" spans="1:9" ht="10.5" customHeight="1">
      <c r="A27" s="45"/>
      <c r="B27" s="45"/>
      <c r="C27" s="45"/>
      <c r="D27" s="45"/>
      <c r="E27" s="45"/>
      <c r="F27" s="45"/>
      <c r="G27" s="45"/>
      <c r="H27" s="45"/>
      <c r="I27" s="45"/>
    </row>
    <row r="28" spans="1:9" ht="18.75" customHeight="1">
      <c r="A28" s="46" t="s">
        <v>114</v>
      </c>
      <c r="B28" s="46"/>
      <c r="C28" s="46"/>
      <c r="D28" s="46"/>
      <c r="E28" s="46"/>
      <c r="F28" s="46"/>
      <c r="G28" s="46"/>
      <c r="H28" s="46"/>
      <c r="I28" s="46"/>
    </row>
    <row r="29" spans="1:9" ht="30" customHeight="1">
      <c r="A29" s="47" t="s">
        <v>23</v>
      </c>
      <c r="B29" s="47" t="s">
        <v>24</v>
      </c>
      <c r="C29" s="47" t="s">
        <v>25</v>
      </c>
      <c r="D29" s="46" t="s">
        <v>26</v>
      </c>
      <c r="E29" s="46"/>
      <c r="F29" s="46"/>
      <c r="G29" s="46"/>
      <c r="H29" s="47" t="s">
        <v>41</v>
      </c>
      <c r="I29" s="47" t="s">
        <v>27</v>
      </c>
    </row>
    <row r="30" spans="1:9" ht="30" customHeight="1">
      <c r="A30" s="47"/>
      <c r="B30" s="47"/>
      <c r="C30" s="47"/>
      <c r="D30" s="17" t="s">
        <v>28</v>
      </c>
      <c r="E30" s="17" t="s">
        <v>29</v>
      </c>
      <c r="F30" s="17" t="s">
        <v>30</v>
      </c>
      <c r="G30" s="17" t="s">
        <v>31</v>
      </c>
      <c r="H30" s="47"/>
      <c r="I30" s="47"/>
    </row>
    <row r="31" spans="1:9" ht="57.75" customHeight="1">
      <c r="A31" s="7" t="s">
        <v>147</v>
      </c>
      <c r="B31" s="7" t="s">
        <v>146</v>
      </c>
      <c r="C31" s="7" t="s">
        <v>112</v>
      </c>
      <c r="D31" s="14">
        <v>578</v>
      </c>
      <c r="E31" s="14">
        <f>105+68+160+75+395+93</f>
        <v>896</v>
      </c>
      <c r="F31" s="15">
        <f>+'ACTIVIDAD 2.1 '!F31+'ACTIVIDAD 2.2'!F31</f>
        <v>700</v>
      </c>
      <c r="G31" s="14"/>
      <c r="H31" s="30"/>
      <c r="I31" s="7"/>
    </row>
    <row r="32" spans="1:9" ht="61.5" customHeight="1">
      <c r="A32" s="7" t="s">
        <v>148</v>
      </c>
      <c r="B32" s="7" t="s">
        <v>146</v>
      </c>
      <c r="C32" s="7" t="s">
        <v>112</v>
      </c>
      <c r="D32" s="14">
        <v>650</v>
      </c>
      <c r="E32" s="14">
        <v>610</v>
      </c>
      <c r="F32" s="15">
        <v>760</v>
      </c>
      <c r="G32" s="14">
        <v>950</v>
      </c>
      <c r="H32" s="14">
        <f>SUM(D32:G32)</f>
        <v>2970</v>
      </c>
      <c r="I32" s="7"/>
    </row>
    <row r="33" spans="1:9" ht="30" customHeight="1">
      <c r="A33" s="17" t="s">
        <v>32</v>
      </c>
      <c r="B33" s="44" t="s">
        <v>113</v>
      </c>
      <c r="C33" s="44"/>
      <c r="D33" s="16">
        <f>D31/D32</f>
        <v>0.88923076923076927</v>
      </c>
      <c r="E33" s="16">
        <f t="shared" ref="E33:H33" si="1">E31/E32</f>
        <v>1.4688524590163934</v>
      </c>
      <c r="F33" s="16">
        <f t="shared" si="1"/>
        <v>0.92105263157894735</v>
      </c>
      <c r="G33" s="16">
        <f t="shared" si="1"/>
        <v>0</v>
      </c>
      <c r="H33" s="16">
        <f t="shared" si="1"/>
        <v>0</v>
      </c>
      <c r="I33" s="12"/>
    </row>
    <row r="36" spans="1:9" ht="15.75">
      <c r="A36" s="29"/>
      <c r="B36" s="54" t="s">
        <v>234</v>
      </c>
      <c r="C36" s="54"/>
      <c r="D36" s="29"/>
      <c r="E36" s="29"/>
      <c r="F36" s="54" t="s">
        <v>235</v>
      </c>
      <c r="G36" s="54"/>
      <c r="H36" s="29"/>
      <c r="I36" s="29"/>
    </row>
    <row r="37" spans="1:9" ht="75" customHeight="1">
      <c r="A37" s="29"/>
      <c r="B37" s="55" t="s">
        <v>236</v>
      </c>
      <c r="C37" s="56"/>
      <c r="D37" s="29"/>
      <c r="E37" s="29"/>
      <c r="F37" s="55" t="s">
        <v>237</v>
      </c>
      <c r="G37" s="56"/>
      <c r="H37" s="29"/>
      <c r="I37" s="29"/>
    </row>
  </sheetData>
  <mergeCells count="41">
    <mergeCell ref="B36:C36"/>
    <mergeCell ref="F36:G36"/>
    <mergeCell ref="B37:C37"/>
    <mergeCell ref="F37:G37"/>
    <mergeCell ref="B33:C33"/>
    <mergeCell ref="B26:C26"/>
    <mergeCell ref="A27:I27"/>
    <mergeCell ref="A28:I28"/>
    <mergeCell ref="A29:A30"/>
    <mergeCell ref="B29:B30"/>
    <mergeCell ref="C29:C30"/>
    <mergeCell ref="D29:G29"/>
    <mergeCell ref="H29:H30"/>
    <mergeCell ref="I29:I30"/>
    <mergeCell ref="D19:I19"/>
    <mergeCell ref="A20:I20"/>
    <mergeCell ref="A21:I21"/>
    <mergeCell ref="A22:A23"/>
    <mergeCell ref="B22:B23"/>
    <mergeCell ref="C22:C23"/>
    <mergeCell ref="D22:G22"/>
    <mergeCell ref="H22:H23"/>
    <mergeCell ref="I22:I23"/>
    <mergeCell ref="B18:I18"/>
    <mergeCell ref="B7:I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  <mergeCell ref="B17:I17"/>
    <mergeCell ref="B6:I6"/>
    <mergeCell ref="A1:I1"/>
    <mergeCell ref="B2:H2"/>
    <mergeCell ref="B3:H3"/>
    <mergeCell ref="B4:I4"/>
    <mergeCell ref="B5:I5"/>
  </mergeCells>
  <pageMargins left="0.70866141732283472" right="0.70866141732283472" top="0.74803149606299213" bottom="0.74803149606299213" header="0.31496062992125984" footer="0.31496062992125984"/>
  <pageSetup scale="45" orientation="landscape" r:id="rId1"/>
  <headerFooter>
    <oddHeader>&amp;L&amp;G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6"/>
  <sheetViews>
    <sheetView topLeftCell="A25" zoomScale="80" zoomScaleNormal="80" zoomScalePageLayoutView="80" workbookViewId="0">
      <selection activeCell="H39" sqref="H39"/>
    </sheetView>
  </sheetViews>
  <sheetFormatPr baseColWidth="10" defaultColWidth="11.42578125" defaultRowHeight="15"/>
  <cols>
    <col min="1" max="3" width="33.28515625" style="8" customWidth="1"/>
    <col min="4" max="7" width="18.7109375" style="8" customWidth="1"/>
    <col min="8" max="8" width="18.28515625" style="8" customWidth="1"/>
    <col min="9" max="9" width="60.7109375" style="8" customWidth="1"/>
    <col min="10" max="16384" width="11.42578125" style="8"/>
  </cols>
  <sheetData>
    <row r="1" spans="1:9" ht="30" customHeight="1">
      <c r="A1" s="52" t="s">
        <v>103</v>
      </c>
      <c r="B1" s="52"/>
      <c r="C1" s="52"/>
      <c r="D1" s="52"/>
      <c r="E1" s="52"/>
      <c r="F1" s="52"/>
      <c r="G1" s="52"/>
      <c r="H1" s="52"/>
      <c r="I1" s="52"/>
    </row>
    <row r="2" spans="1:9" s="10" customFormat="1" ht="30" customHeight="1">
      <c r="A2" s="9" t="s">
        <v>0</v>
      </c>
      <c r="B2" s="50" t="s">
        <v>18</v>
      </c>
      <c r="C2" s="50"/>
      <c r="D2" s="50"/>
      <c r="E2" s="50"/>
      <c r="F2" s="50"/>
      <c r="G2" s="50"/>
      <c r="H2" s="50"/>
      <c r="I2" s="9" t="s">
        <v>2</v>
      </c>
    </row>
    <row r="3" spans="1:9" ht="21.75" customHeight="1">
      <c r="A3" s="11" t="s">
        <v>68</v>
      </c>
      <c r="B3" s="44" t="s">
        <v>69</v>
      </c>
      <c r="C3" s="44"/>
      <c r="D3" s="44"/>
      <c r="E3" s="44"/>
      <c r="F3" s="44"/>
      <c r="G3" s="44"/>
      <c r="H3" s="44"/>
      <c r="I3" s="12">
        <v>2023</v>
      </c>
    </row>
    <row r="4" spans="1:9" ht="30" customHeight="1">
      <c r="A4" s="6" t="s">
        <v>42</v>
      </c>
      <c r="B4" s="50" t="s">
        <v>43</v>
      </c>
      <c r="C4" s="50"/>
      <c r="D4" s="50"/>
      <c r="E4" s="50"/>
      <c r="F4" s="50"/>
      <c r="G4" s="50"/>
      <c r="H4" s="50"/>
      <c r="I4" s="50"/>
    </row>
    <row r="5" spans="1:9" ht="30" customHeight="1">
      <c r="A5" s="11" t="s">
        <v>70</v>
      </c>
      <c r="B5" s="53" t="s">
        <v>122</v>
      </c>
      <c r="C5" s="44"/>
      <c r="D5" s="44"/>
      <c r="E5" s="44"/>
      <c r="F5" s="44"/>
      <c r="G5" s="44"/>
      <c r="H5" s="44"/>
      <c r="I5" s="44"/>
    </row>
    <row r="6" spans="1:9" s="10" customFormat="1" ht="30" customHeight="1">
      <c r="A6" s="9" t="s">
        <v>1</v>
      </c>
      <c r="B6" s="50" t="s">
        <v>3</v>
      </c>
      <c r="C6" s="50"/>
      <c r="D6" s="50"/>
      <c r="E6" s="50"/>
      <c r="F6" s="50"/>
      <c r="G6" s="50"/>
      <c r="H6" s="50"/>
      <c r="I6" s="50"/>
    </row>
    <row r="7" spans="1:9" ht="25.5" customHeight="1">
      <c r="A7" s="12">
        <v>7</v>
      </c>
      <c r="B7" s="53" t="s">
        <v>106</v>
      </c>
      <c r="C7" s="53"/>
      <c r="D7" s="53"/>
      <c r="E7" s="53"/>
      <c r="F7" s="53"/>
      <c r="G7" s="53"/>
      <c r="H7" s="53"/>
      <c r="I7" s="53"/>
    </row>
    <row r="8" spans="1:9" ht="8.25" customHeight="1">
      <c r="A8" s="57"/>
      <c r="B8" s="57"/>
      <c r="C8" s="57"/>
      <c r="D8" s="57"/>
      <c r="E8" s="57"/>
      <c r="F8" s="57"/>
      <c r="G8" s="57"/>
      <c r="H8" s="57"/>
      <c r="I8" s="57"/>
    </row>
    <row r="9" spans="1:9" s="5" customFormat="1" ht="30" customHeight="1">
      <c r="A9" s="51" t="s">
        <v>35</v>
      </c>
      <c r="B9" s="51"/>
      <c r="C9" s="51"/>
      <c r="D9" s="51"/>
      <c r="E9" s="51"/>
      <c r="F9" s="51"/>
      <c r="G9" s="51"/>
      <c r="H9" s="51"/>
      <c r="I9" s="51"/>
    </row>
    <row r="10" spans="1:9" s="5" customFormat="1" ht="22.5" customHeight="1">
      <c r="A10" s="6" t="s">
        <v>36</v>
      </c>
      <c r="B10" s="58" t="s">
        <v>107</v>
      </c>
      <c r="C10" s="58"/>
      <c r="D10" s="58"/>
      <c r="E10" s="58"/>
      <c r="F10" s="58"/>
      <c r="G10" s="58"/>
      <c r="H10" s="58"/>
      <c r="I10" s="58"/>
    </row>
    <row r="11" spans="1:9" s="5" customFormat="1" ht="30" customHeight="1">
      <c r="A11" s="6" t="s">
        <v>34</v>
      </c>
      <c r="B11" s="48" t="s">
        <v>82</v>
      </c>
      <c r="C11" s="48"/>
      <c r="D11" s="48"/>
      <c r="E11" s="48"/>
      <c r="F11" s="48"/>
      <c r="G11" s="48"/>
      <c r="H11" s="48"/>
      <c r="I11" s="48"/>
    </row>
    <row r="12" spans="1:9" s="5" customFormat="1" ht="30" customHeight="1">
      <c r="A12" s="6" t="s">
        <v>33</v>
      </c>
      <c r="B12" s="58" t="s">
        <v>149</v>
      </c>
      <c r="C12" s="58"/>
      <c r="D12" s="58"/>
      <c r="E12" s="58"/>
      <c r="F12" s="58"/>
      <c r="G12" s="58"/>
      <c r="H12" s="58"/>
      <c r="I12" s="58"/>
    </row>
    <row r="13" spans="1:9" s="5" customFormat="1" ht="30" customHeight="1">
      <c r="A13" s="6" t="s">
        <v>19</v>
      </c>
      <c r="B13" s="48" t="s">
        <v>150</v>
      </c>
      <c r="C13" s="48"/>
      <c r="D13" s="48"/>
      <c r="E13" s="48"/>
      <c r="F13" s="48"/>
      <c r="G13" s="48"/>
      <c r="H13" s="48"/>
      <c r="I13" s="48"/>
    </row>
    <row r="14" spans="1:9" s="5" customFormat="1" ht="30" customHeight="1">
      <c r="A14" s="6" t="s">
        <v>20</v>
      </c>
      <c r="B14" s="58" t="s">
        <v>113</v>
      </c>
      <c r="C14" s="58"/>
      <c r="D14" s="58"/>
      <c r="E14" s="58"/>
      <c r="F14" s="58"/>
      <c r="G14" s="58"/>
      <c r="H14" s="58"/>
      <c r="I14" s="58"/>
    </row>
    <row r="15" spans="1:9" s="5" customFormat="1" ht="30" customHeight="1">
      <c r="A15" s="6" t="s">
        <v>21</v>
      </c>
      <c r="B15" s="58" t="s">
        <v>109</v>
      </c>
      <c r="C15" s="58"/>
      <c r="D15" s="58"/>
      <c r="E15" s="58"/>
      <c r="F15" s="58"/>
      <c r="G15" s="58"/>
      <c r="H15" s="58"/>
      <c r="I15" s="58"/>
    </row>
    <row r="16" spans="1:9" s="5" customFormat="1" ht="19.5" customHeight="1">
      <c r="A16" s="6" t="s">
        <v>37</v>
      </c>
      <c r="B16" s="59">
        <v>1</v>
      </c>
      <c r="C16" s="48"/>
      <c r="D16" s="48"/>
      <c r="E16" s="48"/>
      <c r="F16" s="48"/>
      <c r="G16" s="48"/>
      <c r="H16" s="48"/>
      <c r="I16" s="48"/>
    </row>
    <row r="17" spans="1:9" s="5" customFormat="1" ht="20.25" customHeight="1">
      <c r="A17" s="6" t="s">
        <v>38</v>
      </c>
      <c r="B17" s="48" t="s">
        <v>110</v>
      </c>
      <c r="C17" s="48"/>
      <c r="D17" s="48"/>
      <c r="E17" s="48"/>
      <c r="F17" s="48"/>
      <c r="G17" s="48"/>
      <c r="H17" s="48"/>
      <c r="I17" s="48"/>
    </row>
    <row r="18" spans="1:9" s="5" customFormat="1" ht="22.5" customHeight="1">
      <c r="A18" s="6" t="s">
        <v>39</v>
      </c>
      <c r="B18" s="48" t="s">
        <v>123</v>
      </c>
      <c r="C18" s="48"/>
      <c r="D18" s="48"/>
      <c r="E18" s="48"/>
      <c r="F18" s="48"/>
      <c r="G18" s="48"/>
      <c r="H18" s="48"/>
      <c r="I18" s="48"/>
    </row>
    <row r="19" spans="1:9" s="5" customFormat="1" ht="50.1" customHeight="1">
      <c r="A19" s="6" t="s">
        <v>40</v>
      </c>
      <c r="B19" s="13" t="s">
        <v>160</v>
      </c>
      <c r="C19" s="6" t="s">
        <v>6</v>
      </c>
      <c r="D19" s="48" t="s">
        <v>55</v>
      </c>
      <c r="E19" s="48"/>
      <c r="F19" s="48"/>
      <c r="G19" s="48"/>
      <c r="H19" s="48"/>
      <c r="I19" s="48"/>
    </row>
    <row r="20" spans="1:9" s="5" customFormat="1" ht="10.5" customHeight="1">
      <c r="A20" s="49"/>
      <c r="B20" s="49"/>
      <c r="C20" s="49"/>
      <c r="D20" s="49"/>
      <c r="E20" s="49"/>
      <c r="F20" s="49"/>
      <c r="G20" s="49"/>
      <c r="H20" s="49"/>
      <c r="I20" s="49"/>
    </row>
    <row r="21" spans="1:9" ht="30" customHeight="1">
      <c r="A21" s="50" t="s">
        <v>22</v>
      </c>
      <c r="B21" s="50"/>
      <c r="C21" s="50"/>
      <c r="D21" s="50"/>
      <c r="E21" s="50"/>
      <c r="F21" s="50"/>
      <c r="G21" s="50"/>
      <c r="H21" s="50"/>
      <c r="I21" s="50"/>
    </row>
    <row r="22" spans="1:9" ht="30" customHeight="1">
      <c r="A22" s="51" t="s">
        <v>23</v>
      </c>
      <c r="B22" s="51" t="s">
        <v>24</v>
      </c>
      <c r="C22" s="51" t="s">
        <v>25</v>
      </c>
      <c r="D22" s="50" t="s">
        <v>26</v>
      </c>
      <c r="E22" s="50"/>
      <c r="F22" s="50"/>
      <c r="G22" s="50"/>
      <c r="H22" s="51" t="s">
        <v>41</v>
      </c>
      <c r="I22" s="51" t="s">
        <v>27</v>
      </c>
    </row>
    <row r="23" spans="1:9" ht="30" customHeight="1">
      <c r="A23" s="51"/>
      <c r="B23" s="51"/>
      <c r="C23" s="51"/>
      <c r="D23" s="9" t="s">
        <v>28</v>
      </c>
      <c r="E23" s="9" t="s">
        <v>29</v>
      </c>
      <c r="F23" s="9" t="s">
        <v>30</v>
      </c>
      <c r="G23" s="9" t="s">
        <v>31</v>
      </c>
      <c r="H23" s="51"/>
      <c r="I23" s="51"/>
    </row>
    <row r="24" spans="1:9" s="5" customFormat="1" ht="60.75" customHeight="1">
      <c r="A24" s="7" t="s">
        <v>152</v>
      </c>
      <c r="B24" s="7" t="s">
        <v>153</v>
      </c>
      <c r="C24" s="7" t="s">
        <v>112</v>
      </c>
      <c r="D24" s="14">
        <v>350</v>
      </c>
      <c r="E24" s="14">
        <v>400</v>
      </c>
      <c r="F24" s="15">
        <v>300</v>
      </c>
      <c r="G24" s="14">
        <v>350</v>
      </c>
      <c r="H24" s="14">
        <f>SUM(D24:G24)</f>
        <v>1400</v>
      </c>
      <c r="I24" s="7"/>
    </row>
    <row r="25" spans="1:9" s="5" customFormat="1" ht="60" customHeight="1">
      <c r="A25" s="7" t="s">
        <v>154</v>
      </c>
      <c r="B25" s="7" t="s">
        <v>153</v>
      </c>
      <c r="C25" s="7" t="s">
        <v>112</v>
      </c>
      <c r="D25" s="14">
        <v>350</v>
      </c>
      <c r="E25" s="14">
        <v>400</v>
      </c>
      <c r="F25" s="15">
        <v>300</v>
      </c>
      <c r="G25" s="14">
        <v>350</v>
      </c>
      <c r="H25" s="14">
        <f>SUM(D25:G25)</f>
        <v>1400</v>
      </c>
      <c r="I25" s="7"/>
    </row>
    <row r="26" spans="1:9" ht="24" customHeight="1">
      <c r="A26" s="9" t="s">
        <v>32</v>
      </c>
      <c r="B26" s="44" t="s">
        <v>113</v>
      </c>
      <c r="C26" s="44"/>
      <c r="D26" s="16">
        <f>D24/D25</f>
        <v>1</v>
      </c>
      <c r="E26" s="16">
        <f t="shared" ref="E26:H26" si="0">E24/E25</f>
        <v>1</v>
      </c>
      <c r="F26" s="16">
        <f t="shared" si="0"/>
        <v>1</v>
      </c>
      <c r="G26" s="16">
        <f t="shared" si="0"/>
        <v>1</v>
      </c>
      <c r="H26" s="16">
        <f t="shared" si="0"/>
        <v>1</v>
      </c>
      <c r="I26" s="12"/>
    </row>
    <row r="27" spans="1:9" ht="8.25" customHeight="1">
      <c r="A27" s="45"/>
      <c r="B27" s="45"/>
      <c r="C27" s="45"/>
      <c r="D27" s="45"/>
      <c r="E27" s="45"/>
      <c r="F27" s="45"/>
      <c r="G27" s="45"/>
      <c r="H27" s="45"/>
      <c r="I27" s="45"/>
    </row>
    <row r="28" spans="1:9" ht="30" customHeight="1">
      <c r="A28" s="46" t="s">
        <v>114</v>
      </c>
      <c r="B28" s="46"/>
      <c r="C28" s="46"/>
      <c r="D28" s="46"/>
      <c r="E28" s="46"/>
      <c r="F28" s="46"/>
      <c r="G28" s="46"/>
      <c r="H28" s="46"/>
      <c r="I28" s="46"/>
    </row>
    <row r="29" spans="1:9" ht="30" customHeight="1">
      <c r="A29" s="47" t="s">
        <v>23</v>
      </c>
      <c r="B29" s="47" t="s">
        <v>24</v>
      </c>
      <c r="C29" s="47" t="s">
        <v>25</v>
      </c>
      <c r="D29" s="46" t="s">
        <v>26</v>
      </c>
      <c r="E29" s="46"/>
      <c r="F29" s="46"/>
      <c r="G29" s="46"/>
      <c r="H29" s="47" t="s">
        <v>41</v>
      </c>
      <c r="I29" s="47" t="s">
        <v>27</v>
      </c>
    </row>
    <row r="30" spans="1:9" ht="30" customHeight="1">
      <c r="A30" s="47"/>
      <c r="B30" s="47"/>
      <c r="C30" s="47"/>
      <c r="D30" s="17" t="s">
        <v>28</v>
      </c>
      <c r="E30" s="17" t="s">
        <v>29</v>
      </c>
      <c r="F30" s="17" t="s">
        <v>30</v>
      </c>
      <c r="G30" s="17" t="s">
        <v>31</v>
      </c>
      <c r="H30" s="47"/>
      <c r="I30" s="47"/>
    </row>
    <row r="31" spans="1:9" ht="68.25" customHeight="1">
      <c r="A31" s="7" t="s">
        <v>152</v>
      </c>
      <c r="B31" s="7" t="s">
        <v>153</v>
      </c>
      <c r="C31" s="7" t="s">
        <v>112</v>
      </c>
      <c r="D31" s="14">
        <v>258</v>
      </c>
      <c r="E31" s="14">
        <f>105+160+395</f>
        <v>660</v>
      </c>
      <c r="F31" s="28">
        <f>91+126+91</f>
        <v>308</v>
      </c>
      <c r="G31" s="1"/>
      <c r="H31" s="1">
        <f>SUM(D31:G31)</f>
        <v>1226</v>
      </c>
      <c r="I31" s="7" t="s">
        <v>238</v>
      </c>
    </row>
    <row r="32" spans="1:9" ht="61.5" customHeight="1">
      <c r="A32" s="7" t="s">
        <v>154</v>
      </c>
      <c r="B32" s="7" t="s">
        <v>153</v>
      </c>
      <c r="C32" s="7" t="s">
        <v>112</v>
      </c>
      <c r="D32" s="14">
        <v>350</v>
      </c>
      <c r="E32" s="14">
        <v>400</v>
      </c>
      <c r="F32" s="15">
        <v>300</v>
      </c>
      <c r="G32" s="14">
        <v>350</v>
      </c>
      <c r="H32" s="14">
        <f>SUM(D32:G32)</f>
        <v>1400</v>
      </c>
      <c r="I32" s="7"/>
    </row>
    <row r="33" spans="1:9" ht="30" customHeight="1">
      <c r="A33" s="17" t="s">
        <v>32</v>
      </c>
      <c r="B33" s="44" t="s">
        <v>113</v>
      </c>
      <c r="C33" s="44"/>
      <c r="D33" s="16">
        <f>D31/D32</f>
        <v>0.7371428571428571</v>
      </c>
      <c r="E33" s="16">
        <f t="shared" ref="E33:H33" si="1">E31/E32</f>
        <v>1.65</v>
      </c>
      <c r="F33" s="16">
        <f t="shared" si="1"/>
        <v>1.0266666666666666</v>
      </c>
      <c r="G33" s="16">
        <f t="shared" si="1"/>
        <v>0</v>
      </c>
      <c r="H33" s="16">
        <f t="shared" si="1"/>
        <v>0.87571428571428567</v>
      </c>
      <c r="I33" s="12"/>
    </row>
    <row r="35" spans="1:9" ht="15.75">
      <c r="A35" s="29"/>
      <c r="B35" s="54" t="s">
        <v>234</v>
      </c>
      <c r="C35" s="54"/>
      <c r="D35" s="29"/>
      <c r="E35" s="29"/>
      <c r="F35" s="54" t="s">
        <v>235</v>
      </c>
      <c r="G35" s="54"/>
      <c r="H35" s="29"/>
      <c r="I35" s="29"/>
    </row>
    <row r="36" spans="1:9" ht="75" customHeight="1">
      <c r="A36" s="29"/>
      <c r="B36" s="55" t="s">
        <v>236</v>
      </c>
      <c r="C36" s="56"/>
      <c r="D36" s="29"/>
      <c r="E36" s="29"/>
      <c r="F36" s="55" t="s">
        <v>237</v>
      </c>
      <c r="G36" s="56"/>
      <c r="H36" s="29"/>
      <c r="I36" s="29"/>
    </row>
  </sheetData>
  <mergeCells count="41">
    <mergeCell ref="B35:C35"/>
    <mergeCell ref="F35:G35"/>
    <mergeCell ref="B36:C36"/>
    <mergeCell ref="F36:G36"/>
    <mergeCell ref="B33:C33"/>
    <mergeCell ref="B26:C26"/>
    <mergeCell ref="A27:I27"/>
    <mergeCell ref="A28:I28"/>
    <mergeCell ref="A29:A30"/>
    <mergeCell ref="B29:B30"/>
    <mergeCell ref="C29:C30"/>
    <mergeCell ref="D29:G29"/>
    <mergeCell ref="H29:H30"/>
    <mergeCell ref="I29:I30"/>
    <mergeCell ref="D19:I19"/>
    <mergeCell ref="A20:I20"/>
    <mergeCell ref="A21:I21"/>
    <mergeCell ref="A22:A23"/>
    <mergeCell ref="B22:B23"/>
    <mergeCell ref="C22:C23"/>
    <mergeCell ref="D22:G22"/>
    <mergeCell ref="H22:H23"/>
    <mergeCell ref="I22:I23"/>
    <mergeCell ref="B18:I18"/>
    <mergeCell ref="B7:I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  <mergeCell ref="B17:I17"/>
    <mergeCell ref="B6:I6"/>
    <mergeCell ref="A1:I1"/>
    <mergeCell ref="B2:H2"/>
    <mergeCell ref="B3:H3"/>
    <mergeCell ref="B4:I4"/>
    <mergeCell ref="B5:I5"/>
  </mergeCells>
  <pageMargins left="0.70866141732283472" right="0.11811023622047245" top="0.74803149606299213" bottom="0.74803149606299213" header="0" footer="0.31496062992125984"/>
  <pageSetup scale="45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</vt:i4>
      </vt:variant>
    </vt:vector>
  </HeadingPairs>
  <TitlesOfParts>
    <vt:vector size="17" baseType="lpstr">
      <vt:lpstr>MIR</vt:lpstr>
      <vt:lpstr>FIN</vt:lpstr>
      <vt:lpstr>COMPONENTE 1</vt:lpstr>
      <vt:lpstr>ACTIVIDAD 1.1 </vt:lpstr>
      <vt:lpstr>ACTIVIDAD 1.2</vt:lpstr>
      <vt:lpstr>ACTIVIDAD 1.3</vt:lpstr>
      <vt:lpstr>ACTIVIDAD 1.4 </vt:lpstr>
      <vt:lpstr>COMPONENTE 2</vt:lpstr>
      <vt:lpstr>ACTIVIDAD 2.1 </vt:lpstr>
      <vt:lpstr>ACTIVIDAD 2.2</vt:lpstr>
      <vt:lpstr>COMPONENTE 3</vt:lpstr>
      <vt:lpstr>ACTIVIDAD 3.1</vt:lpstr>
      <vt:lpstr>ACTIVIDAD 3.2</vt:lpstr>
      <vt:lpstr>COMPONENTE 4</vt:lpstr>
      <vt:lpstr>ACTIVIDAD 4.1</vt:lpstr>
      <vt:lpstr>ACTIVIDAD 4.2</vt:lpstr>
      <vt:lpstr>MIR!Títulos_a_imprimir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 Ruiz Miryam Fernanda</dc:creator>
  <cp:lastModifiedBy>Limon Ramirez Zulma Karina</cp:lastModifiedBy>
  <cp:lastPrinted>2023-07-06T20:36:45Z</cp:lastPrinted>
  <dcterms:created xsi:type="dcterms:W3CDTF">2021-10-13T16:46:37Z</dcterms:created>
  <dcterms:modified xsi:type="dcterms:W3CDTF">2023-10-05T17:39:51Z</dcterms:modified>
</cp:coreProperties>
</file>